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l\Documents\Dokumenty\2Zakazky\Likvidace skládky Pěnčín\Vyberove rizeni\Zadavaci dokumentace\Likvidace skladky Pencin_Prilohy\"/>
    </mc:Choice>
  </mc:AlternateContent>
  <bookViews>
    <workbookView xWindow="0" yWindow="0" windowWidth="28800" windowHeight="121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 s="1"/>
  <c r="F31" i="1"/>
  <c r="H31" i="1" s="1"/>
  <c r="H30" i="1" s="1"/>
  <c r="H29" i="1"/>
  <c r="H28" i="1" s="1"/>
  <c r="G29" i="1"/>
  <c r="G28" i="1" s="1"/>
  <c r="F29" i="1"/>
  <c r="F28" i="1"/>
  <c r="F27" i="1"/>
  <c r="H27" i="1" s="1"/>
  <c r="H26" i="1" s="1"/>
  <c r="H25" i="1"/>
  <c r="G25" i="1"/>
  <c r="F25" i="1"/>
  <c r="F24" i="1"/>
  <c r="H24" i="1" s="1"/>
  <c r="F23" i="1"/>
  <c r="H23" i="1" s="1"/>
  <c r="H22" i="1" s="1"/>
  <c r="H21" i="1"/>
  <c r="G21" i="1"/>
  <c r="F21" i="1"/>
  <c r="F20" i="1"/>
  <c r="H20" i="1" s="1"/>
  <c r="F19" i="1"/>
  <c r="H19" i="1" s="1"/>
  <c r="H18" i="1"/>
  <c r="G18" i="1"/>
  <c r="F18" i="1"/>
  <c r="H17" i="1"/>
  <c r="G17" i="1"/>
  <c r="F17" i="1"/>
  <c r="F16" i="1"/>
  <c r="H16" i="1" s="1"/>
  <c r="D15" i="1"/>
  <c r="F14" i="1"/>
  <c r="H14" i="1" s="1"/>
  <c r="H13" i="1" s="1"/>
  <c r="H12" i="1"/>
  <c r="G12" i="1"/>
  <c r="F12" i="1"/>
  <c r="F11" i="1"/>
  <c r="H11" i="1" s="1"/>
  <c r="F10" i="1"/>
  <c r="H10" i="1" s="1"/>
  <c r="H9" i="1" s="1"/>
  <c r="F8" i="1"/>
  <c r="H8" i="1" s="1"/>
  <c r="F7" i="1"/>
  <c r="H7" i="1" s="1"/>
  <c r="H6" i="1" l="1"/>
  <c r="G8" i="1"/>
  <c r="F6" i="1"/>
  <c r="F15" i="1"/>
  <c r="G20" i="1"/>
  <c r="G7" i="1"/>
  <c r="G11" i="1"/>
  <c r="G16" i="1"/>
  <c r="G24" i="1"/>
  <c r="G32" i="1"/>
  <c r="F9" i="1"/>
  <c r="G10" i="1"/>
  <c r="G9" i="1" s="1"/>
  <c r="F13" i="1"/>
  <c r="G14" i="1"/>
  <c r="G13" i="1" s="1"/>
  <c r="G19" i="1"/>
  <c r="F22" i="1"/>
  <c r="G23" i="1"/>
  <c r="G22" i="1" s="1"/>
  <c r="F26" i="1"/>
  <c r="G27" i="1"/>
  <c r="G26" i="1" s="1"/>
  <c r="F30" i="1"/>
  <c r="G31" i="1"/>
  <c r="G6" i="1" l="1"/>
  <c r="G30" i="1"/>
  <c r="H15" i="1"/>
  <c r="G15" i="1"/>
  <c r="F33" i="1"/>
  <c r="H33" i="1" l="1"/>
  <c r="G33" i="1"/>
  <c r="E35" i="1"/>
  <c r="F35" i="1" s="1"/>
  <c r="G35" i="1" l="1"/>
  <c r="G34" i="1" s="1"/>
  <c r="F34" i="1"/>
  <c r="F36" i="1" s="1"/>
  <c r="H35" i="1"/>
  <c r="H34" i="1" s="1"/>
  <c r="H36" i="1" l="1"/>
  <c r="G36" i="1"/>
</calcChain>
</file>

<file path=xl/sharedStrings.xml><?xml version="1.0" encoding="utf-8"?>
<sst xmlns="http://schemas.openxmlformats.org/spreadsheetml/2006/main" count="89" uniqueCount="69">
  <si>
    <t>Položkový rozpočet prací</t>
  </si>
  <si>
    <t>Odstranění odpadů z nelegálního skladu Pěnčín – sanace ekologické zátěže</t>
  </si>
  <si>
    <t>Druh výkonu</t>
  </si>
  <si>
    <t>Jedn.</t>
  </si>
  <si>
    <t>Počet jednotek</t>
  </si>
  <si>
    <t>Jedn. cena
(Kč bez DPH)</t>
  </si>
  <si>
    <t>Celk. cena
(Kč bez DPH)</t>
  </si>
  <si>
    <t>Celk. cena
(Kč s DPH)</t>
  </si>
  <si>
    <t>DPH (Kč)</t>
  </si>
  <si>
    <t>1.</t>
  </si>
  <si>
    <t>Inženýrská příprava projektu a zařízení pracoviště</t>
  </si>
  <si>
    <t>1.1.</t>
  </si>
  <si>
    <t>Inženýrská příprava projektu</t>
  </si>
  <si>
    <t>celek</t>
  </si>
  <si>
    <t>1.2.</t>
  </si>
  <si>
    <t>Zařízení staveniště</t>
  </si>
  <si>
    <t>2.</t>
  </si>
  <si>
    <t>Třídění, manipulace a nakládka odpadů</t>
  </si>
  <si>
    <t>2.1.</t>
  </si>
  <si>
    <t>Třídění odpadů</t>
  </si>
  <si>
    <t>tuny</t>
  </si>
  <si>
    <t>2.2.</t>
  </si>
  <si>
    <t>Manipulace a nakládka</t>
  </si>
  <si>
    <t>2.3.</t>
  </si>
  <si>
    <t>Ostatní manipulace</t>
  </si>
  <si>
    <t>3.</t>
  </si>
  <si>
    <t>Transport odpadů</t>
  </si>
  <si>
    <t>3.1.</t>
  </si>
  <si>
    <t xml:space="preserve">Doprava </t>
  </si>
  <si>
    <t>Kč/t</t>
  </si>
  <si>
    <t>4.</t>
  </si>
  <si>
    <t>Odstranění a/nebo využití odpadů</t>
  </si>
  <si>
    <t>4.1.</t>
  </si>
  <si>
    <t>Zeminy - solidifikace</t>
  </si>
  <si>
    <t>Kaly - solidifikace</t>
  </si>
  <si>
    <t>Kaly - spalovna</t>
  </si>
  <si>
    <t>Odpad (200 ltr sudy)</t>
  </si>
  <si>
    <t>Odpadní kapalina (laguna, podlaha haly)</t>
  </si>
  <si>
    <t>Absorpční činidla, izolační fólie a geotextilie</t>
  </si>
  <si>
    <t>5.</t>
  </si>
  <si>
    <t xml:space="preserve">Úklid pracoviště, uvedení do ekologicky nezávadného stavu </t>
  </si>
  <si>
    <t>5.1.</t>
  </si>
  <si>
    <t>Závěrečný úklid ploch, zpevněných ploch a komunikací</t>
  </si>
  <si>
    <t>5.2.</t>
  </si>
  <si>
    <t>Úprava podlahy a stěn haly</t>
  </si>
  <si>
    <t>5.3.</t>
  </si>
  <si>
    <t>Odstranění zařízení staveniště</t>
  </si>
  <si>
    <t>6.</t>
  </si>
  <si>
    <t>Dokumentace cílového stavu lokality a kontrolní vzorkování</t>
  </si>
  <si>
    <t>6.1.</t>
  </si>
  <si>
    <t>Kontrolní vzorkování (dle plánu kontrolního vzorkování)</t>
  </si>
  <si>
    <t>7.</t>
  </si>
  <si>
    <t>Závěrečná zpráva a SEKM</t>
  </si>
  <si>
    <t>7.1.</t>
  </si>
  <si>
    <t>Zpracování závěrečné zprávy sanace včetně záznamu do SEKM</t>
  </si>
  <si>
    <t>ks</t>
  </si>
  <si>
    <t>8.</t>
  </si>
  <si>
    <t>Řízení a koordinace prací ze strany dodavatele</t>
  </si>
  <si>
    <t>8.1.</t>
  </si>
  <si>
    <t>Kontrolní dny (měsíčně) + Průběžné měsíční zprávy</t>
  </si>
  <si>
    <t>8.2.</t>
  </si>
  <si>
    <t>Kontrolní analýzy odpadů</t>
  </si>
  <si>
    <t>Celkem</t>
  </si>
  <si>
    <t>9.</t>
  </si>
  <si>
    <t>Rozpočtová rezerva</t>
  </si>
  <si>
    <t>9.1.</t>
  </si>
  <si>
    <t>Rozpočtová rezerva 5% z ceny</t>
  </si>
  <si>
    <t>%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</si>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</sst>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64" fontId="4" fillId="0" borderId="0" xfId="1" applyNumberFormat="1" applyFont="1"/>
    <xf numFmtId="0" fontId="5" fillId="0" borderId="0" xfId="1" applyFont="1"/>
    <xf numFmtId="0" fontId="6" fillId="2" borderId="1" xfId="1" applyFont="1" applyFill="1" applyBorder="1"/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3" fontId="8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1" applyNumberFormat="1" applyFont="1" applyFill="1" applyBorder="1" applyAlignment="1" applyProtection="1">
      <alignment horizontal="center" vertical="center"/>
      <protection locked="0"/>
    </xf>
    <xf numFmtId="0" fontId="9" fillId="4" borderId="7" xfId="1" applyFont="1" applyFill="1" applyBorder="1" applyAlignment="1">
      <alignment vertical="center"/>
    </xf>
    <xf numFmtId="0" fontId="9" fillId="4" borderId="8" xfId="1" applyFont="1" applyFill="1" applyBorder="1" applyAlignment="1" applyProtection="1">
      <alignment horizontal="left" vertical="center" wrapText="1"/>
      <protection locked="0"/>
    </xf>
    <xf numFmtId="0" fontId="10" fillId="4" borderId="9" xfId="1" applyFont="1" applyFill="1" applyBorder="1" applyAlignment="1" applyProtection="1">
      <alignment horizontal="center" vertical="center" wrapText="1"/>
      <protection locked="0"/>
    </xf>
    <xf numFmtId="3" fontId="10" fillId="4" borderId="9" xfId="1" applyNumberFormat="1" applyFont="1" applyFill="1" applyBorder="1" applyAlignment="1" applyProtection="1">
      <alignment horizontal="center" vertical="center" wrapText="1"/>
      <protection locked="0"/>
    </xf>
    <xf numFmtId="4" fontId="10" fillId="4" borderId="10" xfId="1" applyNumberFormat="1" applyFont="1" applyFill="1" applyBorder="1" applyAlignment="1" applyProtection="1">
      <alignment horizontal="right" vertical="center" wrapText="1"/>
      <protection locked="0"/>
    </xf>
    <xf numFmtId="4" fontId="9" fillId="4" borderId="11" xfId="1" applyNumberFormat="1" applyFont="1" applyFill="1" applyBorder="1" applyAlignment="1" applyProtection="1">
      <alignment vertical="center"/>
      <protection locked="0"/>
    </xf>
    <xf numFmtId="4" fontId="9" fillId="4" borderId="12" xfId="1" applyNumberFormat="1" applyFont="1" applyFill="1" applyBorder="1" applyAlignment="1" applyProtection="1">
      <alignment vertical="center"/>
      <protection locked="0"/>
    </xf>
    <xf numFmtId="16" fontId="10" fillId="0" borderId="7" xfId="1" applyNumberFormat="1" applyFont="1" applyFill="1" applyBorder="1" applyAlignment="1">
      <alignment vertical="center"/>
    </xf>
    <xf numFmtId="0" fontId="11" fillId="0" borderId="8" xfId="1" applyFont="1" applyFill="1" applyBorder="1" applyAlignment="1" applyProtection="1">
      <alignment horizontal="left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3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11" xfId="1" applyNumberFormat="1" applyFont="1" applyFill="1" applyBorder="1" applyAlignment="1" applyProtection="1">
      <alignment vertical="center"/>
      <protection locked="0"/>
    </xf>
    <xf numFmtId="4" fontId="11" fillId="0" borderId="12" xfId="1" applyNumberFormat="1" applyFont="1" applyFill="1" applyBorder="1" applyAlignment="1" applyProtection="1">
      <alignment vertical="center"/>
      <protection locked="0"/>
    </xf>
    <xf numFmtId="0" fontId="11" fillId="0" borderId="8" xfId="2" applyFont="1" applyFill="1" applyBorder="1" applyAlignment="1">
      <alignment horizontal="left" vertical="center"/>
    </xf>
    <xf numFmtId="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1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4" fontId="9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8" xfId="1" applyFont="1" applyFill="1" applyBorder="1" applyAlignment="1">
      <alignment vertical="center"/>
    </xf>
    <xf numFmtId="3" fontId="11" fillId="0" borderId="9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4" fontId="10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horizontal="center" vertical="center"/>
    </xf>
    <xf numFmtId="4" fontId="11" fillId="0" borderId="16" xfId="1" applyNumberFormat="1" applyFont="1" applyFill="1" applyBorder="1" applyAlignment="1" applyProtection="1">
      <alignment vertical="center"/>
      <protection locked="0"/>
    </xf>
    <xf numFmtId="4" fontId="11" fillId="0" borderId="17" xfId="1" applyNumberFormat="1" applyFont="1" applyFill="1" applyBorder="1" applyAlignment="1" applyProtection="1">
      <alignment vertical="center"/>
      <protection locked="0"/>
    </xf>
    <xf numFmtId="0" fontId="15" fillId="4" borderId="18" xfId="1" applyFont="1" applyFill="1" applyBorder="1" applyAlignment="1">
      <alignment vertical="center"/>
    </xf>
    <xf numFmtId="0" fontId="5" fillId="4" borderId="19" xfId="1" applyFont="1" applyFill="1" applyBorder="1" applyAlignment="1">
      <alignment horizontal="left" vertical="center"/>
    </xf>
    <xf numFmtId="0" fontId="10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vertical="center"/>
    </xf>
    <xf numFmtId="4" fontId="11" fillId="4" borderId="19" xfId="1" applyNumberFormat="1" applyFont="1" applyFill="1" applyBorder="1" applyAlignment="1">
      <alignment vertical="center"/>
    </xf>
    <xf numFmtId="4" fontId="9" fillId="4" borderId="20" xfId="1" applyNumberFormat="1" applyFont="1" applyFill="1" applyBorder="1" applyAlignment="1" applyProtection="1">
      <alignment vertical="center"/>
      <protection locked="0"/>
    </xf>
    <xf numFmtId="4" fontId="9" fillId="4" borderId="18" xfId="1" applyNumberFormat="1" applyFont="1" applyFill="1" applyBorder="1" applyAlignment="1" applyProtection="1">
      <alignment vertical="center"/>
      <protection locked="0"/>
    </xf>
    <xf numFmtId="0" fontId="9" fillId="4" borderId="21" xfId="1" applyFont="1" applyFill="1" applyBorder="1" applyAlignment="1">
      <alignment vertical="center"/>
    </xf>
    <xf numFmtId="0" fontId="9" fillId="4" borderId="22" xfId="1" applyFont="1" applyFill="1" applyBorder="1" applyAlignment="1" applyProtection="1">
      <alignment horizontal="left" vertical="center" wrapText="1"/>
      <protection locked="0"/>
    </xf>
    <xf numFmtId="0" fontId="10" fillId="4" borderId="23" xfId="1" applyFont="1" applyFill="1" applyBorder="1" applyAlignment="1" applyProtection="1">
      <alignment horizontal="center" vertical="center" wrapText="1"/>
      <protection locked="0"/>
    </xf>
    <xf numFmtId="4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4" fontId="9" fillId="4" borderId="25" xfId="1" applyNumberFormat="1" applyFont="1" applyFill="1" applyBorder="1" applyAlignment="1" applyProtection="1">
      <alignment vertical="center"/>
      <protection locked="0"/>
    </xf>
    <xf numFmtId="4" fontId="9" fillId="4" borderId="26" xfId="1" applyNumberFormat="1" applyFont="1" applyFill="1" applyBorder="1" applyAlignment="1" applyProtection="1">
      <alignment vertical="center"/>
      <protection locked="0"/>
    </xf>
    <xf numFmtId="4" fontId="11" fillId="0" borderId="27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 applyProtection="1">
      <alignment horizontal="right" vertical="center"/>
      <protection locked="0"/>
    </xf>
    <xf numFmtId="3" fontId="11" fillId="0" borderId="0" xfId="1" applyNumberFormat="1" applyFont="1" applyFill="1" applyBorder="1" applyAlignment="1" applyProtection="1">
      <alignment vertical="center"/>
      <protection locked="0"/>
    </xf>
  </cellXfs>
  <cellStyles count="3">
    <cellStyle name="Normální" xfId="0" builtinId="0"/>
    <cellStyle name="Normální 3" xfId="1"/>
    <cellStyle name="normální_POL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4" workbookViewId="0">
      <selection activeCell="K21" sqref="K21"/>
    </sheetView>
  </sheetViews>
  <sheetFormatPr defaultRowHeight="15" x14ac:dyDescent="0.25"/>
  <cols>
    <col min="2" max="2" width="75.28515625" customWidth="1"/>
    <col min="5" max="5" width="12.7109375" customWidth="1"/>
    <col min="6" max="6" width="11.85546875" customWidth="1"/>
    <col min="7" max="7" width="12.28515625" customWidth="1"/>
    <col min="8" max="8" width="15.28515625" customWidth="1"/>
  </cols>
  <sheetData>
    <row r="1" spans="1:8" ht="18.75" x14ac:dyDescent="0.3">
      <c r="A1" s="1"/>
      <c r="B1" s="2" t="s">
        <v>0</v>
      </c>
      <c r="C1" s="3"/>
      <c r="D1" s="3"/>
      <c r="E1" s="1"/>
      <c r="F1" s="4"/>
      <c r="G1" s="4"/>
      <c r="H1" s="4"/>
    </row>
    <row r="2" spans="1:8" ht="18.75" x14ac:dyDescent="0.3">
      <c r="A2" s="1"/>
      <c r="B2" s="2"/>
      <c r="C2" s="3"/>
      <c r="D2" s="3"/>
      <c r="E2" s="1"/>
      <c r="F2" s="4"/>
      <c r="G2" s="4"/>
      <c r="H2" s="4"/>
    </row>
    <row r="3" spans="1:8" ht="18.75" x14ac:dyDescent="0.3">
      <c r="A3" s="1"/>
      <c r="B3" s="2" t="s">
        <v>1</v>
      </c>
      <c r="C3" s="3"/>
      <c r="D3" s="3"/>
      <c r="E3" s="1"/>
      <c r="F3" s="4"/>
      <c r="G3" s="4"/>
      <c r="H3" s="4"/>
    </row>
    <row r="4" spans="1:8" ht="18.75" thickBot="1" x14ac:dyDescent="0.3">
      <c r="A4" s="1"/>
      <c r="B4" s="5"/>
      <c r="C4" s="3"/>
      <c r="D4" s="3"/>
      <c r="E4" s="1"/>
      <c r="F4" s="1"/>
      <c r="G4" s="1"/>
      <c r="H4" s="1"/>
    </row>
    <row r="5" spans="1:8" ht="51" x14ac:dyDescent="0.25">
      <c r="A5" s="6"/>
      <c r="B5" s="7" t="s">
        <v>2</v>
      </c>
      <c r="C5" s="8" t="s">
        <v>3</v>
      </c>
      <c r="D5" s="8" t="s">
        <v>4</v>
      </c>
      <c r="E5" s="9" t="s">
        <v>5</v>
      </c>
      <c r="F5" s="10" t="s">
        <v>6</v>
      </c>
      <c r="G5" s="11" t="s">
        <v>7</v>
      </c>
      <c r="H5" s="12" t="s">
        <v>8</v>
      </c>
    </row>
    <row r="6" spans="1:8" ht="15.75" x14ac:dyDescent="0.25">
      <c r="A6" s="13" t="s">
        <v>9</v>
      </c>
      <c r="B6" s="14" t="s">
        <v>10</v>
      </c>
      <c r="C6" s="15"/>
      <c r="D6" s="16"/>
      <c r="E6" s="17"/>
      <c r="F6" s="18">
        <f>SUM(F7:F8)</f>
        <v>0</v>
      </c>
      <c r="G6" s="19">
        <f>SUM(G7:G8)</f>
        <v>0</v>
      </c>
      <c r="H6" s="18">
        <f>SUM(H7:H8)</f>
        <v>0</v>
      </c>
    </row>
    <row r="7" spans="1:8" x14ac:dyDescent="0.25">
      <c r="A7" s="20" t="s">
        <v>11</v>
      </c>
      <c r="B7" s="21" t="s">
        <v>12</v>
      </c>
      <c r="C7" s="22" t="s">
        <v>13</v>
      </c>
      <c r="D7" s="23">
        <v>1</v>
      </c>
      <c r="E7" s="24"/>
      <c r="F7" s="25">
        <f>D7*E7</f>
        <v>0</v>
      </c>
      <c r="G7" s="26">
        <f>+F7*1.21</f>
        <v>0</v>
      </c>
      <c r="H7" s="25">
        <f>+F7*0.21</f>
        <v>0</v>
      </c>
    </row>
    <row r="8" spans="1:8" x14ac:dyDescent="0.25">
      <c r="A8" s="20" t="s">
        <v>14</v>
      </c>
      <c r="B8" s="21" t="s">
        <v>15</v>
      </c>
      <c r="C8" s="22" t="s">
        <v>13</v>
      </c>
      <c r="D8" s="23">
        <v>1</v>
      </c>
      <c r="E8" s="24"/>
      <c r="F8" s="25">
        <f>D8*E8</f>
        <v>0</v>
      </c>
      <c r="G8" s="26">
        <f>+F8*1.21</f>
        <v>0</v>
      </c>
      <c r="H8" s="25">
        <f>+F8*0.21</f>
        <v>0</v>
      </c>
    </row>
    <row r="9" spans="1:8" ht="15.75" x14ac:dyDescent="0.25">
      <c r="A9" s="13" t="s">
        <v>16</v>
      </c>
      <c r="B9" s="14" t="s">
        <v>17</v>
      </c>
      <c r="C9" s="15"/>
      <c r="D9" s="16"/>
      <c r="E9" s="17"/>
      <c r="F9" s="18">
        <f>SUM(F10:F12)</f>
        <v>0</v>
      </c>
      <c r="G9" s="19">
        <f>SUM(G10:G12)</f>
        <v>0</v>
      </c>
      <c r="H9" s="18">
        <f>SUM(H10:H12)</f>
        <v>0</v>
      </c>
    </row>
    <row r="10" spans="1:8" x14ac:dyDescent="0.25">
      <c r="A10" s="20" t="s">
        <v>18</v>
      </c>
      <c r="B10" s="27" t="s">
        <v>19</v>
      </c>
      <c r="C10" s="22" t="s">
        <v>20</v>
      </c>
      <c r="D10" s="23">
        <v>2058</v>
      </c>
      <c r="E10" s="24"/>
      <c r="F10" s="25">
        <f t="shared" ref="F10:F12" si="0">D10*E10</f>
        <v>0</v>
      </c>
      <c r="G10" s="26">
        <f t="shared" ref="G10:G12" si="1">+F10*1.21</f>
        <v>0</v>
      </c>
      <c r="H10" s="25">
        <f t="shared" ref="H10:H12" si="2">+F10*0.21</f>
        <v>0</v>
      </c>
    </row>
    <row r="11" spans="1:8" x14ac:dyDescent="0.25">
      <c r="A11" s="20" t="s">
        <v>21</v>
      </c>
      <c r="B11" s="21" t="s">
        <v>22</v>
      </c>
      <c r="C11" s="22" t="s">
        <v>20</v>
      </c>
      <c r="D11" s="23">
        <v>2058</v>
      </c>
      <c r="E11" s="24"/>
      <c r="F11" s="25">
        <f t="shared" si="0"/>
        <v>0</v>
      </c>
      <c r="G11" s="26">
        <f t="shared" si="1"/>
        <v>0</v>
      </c>
      <c r="H11" s="25">
        <f t="shared" si="2"/>
        <v>0</v>
      </c>
    </row>
    <row r="12" spans="1:8" x14ac:dyDescent="0.25">
      <c r="A12" s="20" t="s">
        <v>23</v>
      </c>
      <c r="B12" s="21" t="s">
        <v>24</v>
      </c>
      <c r="C12" s="22" t="s">
        <v>13</v>
      </c>
      <c r="D12" s="23">
        <v>1</v>
      </c>
      <c r="E12" s="24"/>
      <c r="F12" s="28">
        <f t="shared" si="0"/>
        <v>0</v>
      </c>
      <c r="G12" s="26">
        <f t="shared" si="1"/>
        <v>0</v>
      </c>
      <c r="H12" s="25">
        <f t="shared" si="2"/>
        <v>0</v>
      </c>
    </row>
    <row r="13" spans="1:8" ht="15.75" x14ac:dyDescent="0.25">
      <c r="A13" s="13" t="s">
        <v>25</v>
      </c>
      <c r="B13" s="14" t="s">
        <v>26</v>
      </c>
      <c r="C13" s="15"/>
      <c r="D13" s="16"/>
      <c r="E13" s="17"/>
      <c r="F13" s="18">
        <f>SUM(F14:F14)</f>
        <v>0</v>
      </c>
      <c r="G13" s="19">
        <f>SUM(G14:G14)</f>
        <v>0</v>
      </c>
      <c r="H13" s="18">
        <f>SUM(H14:H14)</f>
        <v>0</v>
      </c>
    </row>
    <row r="14" spans="1:8" x14ac:dyDescent="0.25">
      <c r="A14" s="29" t="s">
        <v>27</v>
      </c>
      <c r="B14" s="21" t="s">
        <v>28</v>
      </c>
      <c r="C14" s="22" t="s">
        <v>29</v>
      </c>
      <c r="D14" s="23">
        <v>2058</v>
      </c>
      <c r="E14" s="24"/>
      <c r="F14" s="28">
        <f t="shared" ref="F14" si="3">D14*E14</f>
        <v>0</v>
      </c>
      <c r="G14" s="26">
        <f t="shared" ref="G14" si="4">+F14*1.21</f>
        <v>0</v>
      </c>
      <c r="H14" s="25">
        <f>+F14*0.21</f>
        <v>0</v>
      </c>
    </row>
    <row r="15" spans="1:8" ht="15.75" x14ac:dyDescent="0.25">
      <c r="A15" s="13" t="s">
        <v>30</v>
      </c>
      <c r="B15" s="14" t="s">
        <v>31</v>
      </c>
      <c r="C15" s="15"/>
      <c r="D15" s="16">
        <f>SUM(D16:D21)</f>
        <v>2058.1999999999998</v>
      </c>
      <c r="E15" s="17"/>
      <c r="F15" s="18">
        <f>SUM(F16:F21)</f>
        <v>0</v>
      </c>
      <c r="G15" s="19">
        <f>+F15*1.21</f>
        <v>0</v>
      </c>
      <c r="H15" s="18">
        <f>+F15*0.21</f>
        <v>0</v>
      </c>
    </row>
    <row r="16" spans="1:8" x14ac:dyDescent="0.25">
      <c r="A16" s="29" t="s">
        <v>32</v>
      </c>
      <c r="B16" s="30" t="s">
        <v>33</v>
      </c>
      <c r="C16" s="22" t="s">
        <v>20</v>
      </c>
      <c r="D16" s="31">
        <v>1500</v>
      </c>
      <c r="E16" s="24"/>
      <c r="F16" s="28">
        <f>D16*E16</f>
        <v>0</v>
      </c>
      <c r="G16" s="26">
        <f>+F16*1.21</f>
        <v>0</v>
      </c>
      <c r="H16" s="25">
        <f>+F16*0.21</f>
        <v>0</v>
      </c>
    </row>
    <row r="17" spans="1:8" x14ac:dyDescent="0.25">
      <c r="A17" s="29" t="s">
        <v>32</v>
      </c>
      <c r="B17" s="32" t="s">
        <v>34</v>
      </c>
      <c r="C17" s="22" t="s">
        <v>20</v>
      </c>
      <c r="D17" s="31">
        <v>250</v>
      </c>
      <c r="E17" s="24"/>
      <c r="F17" s="28">
        <f t="shared" ref="F17:F21" si="5">D17*E17</f>
        <v>0</v>
      </c>
      <c r="G17" s="26">
        <f t="shared" ref="G17:G21" si="6">+F17*1.21</f>
        <v>0</v>
      </c>
      <c r="H17" s="25">
        <f>+F17*0.21</f>
        <v>0</v>
      </c>
    </row>
    <row r="18" spans="1:8" x14ac:dyDescent="0.25">
      <c r="A18" s="29" t="s">
        <v>32</v>
      </c>
      <c r="B18" s="32" t="s">
        <v>35</v>
      </c>
      <c r="C18" s="22" t="s">
        <v>20</v>
      </c>
      <c r="D18" s="33">
        <v>250</v>
      </c>
      <c r="E18" s="24"/>
      <c r="F18" s="28">
        <f t="shared" si="5"/>
        <v>0</v>
      </c>
      <c r="G18" s="26">
        <f t="shared" si="6"/>
        <v>0</v>
      </c>
      <c r="H18" s="25">
        <f t="shared" ref="H18:H21" si="7">+F18*0.21</f>
        <v>0</v>
      </c>
    </row>
    <row r="19" spans="1:8" x14ac:dyDescent="0.25">
      <c r="A19" s="29" t="s">
        <v>32</v>
      </c>
      <c r="B19" s="32" t="s">
        <v>36</v>
      </c>
      <c r="C19" s="22" t="s">
        <v>20</v>
      </c>
      <c r="D19" s="33">
        <v>16</v>
      </c>
      <c r="E19" s="24"/>
      <c r="F19" s="28">
        <f t="shared" si="5"/>
        <v>0</v>
      </c>
      <c r="G19" s="26">
        <f t="shared" si="6"/>
        <v>0</v>
      </c>
      <c r="H19" s="25">
        <f t="shared" si="7"/>
        <v>0</v>
      </c>
    </row>
    <row r="20" spans="1:8" x14ac:dyDescent="0.25">
      <c r="A20" s="29" t="s">
        <v>32</v>
      </c>
      <c r="B20" s="30" t="s">
        <v>37</v>
      </c>
      <c r="C20" s="22" t="s">
        <v>20</v>
      </c>
      <c r="D20" s="33">
        <v>40</v>
      </c>
      <c r="E20" s="24"/>
      <c r="F20" s="28">
        <f t="shared" si="5"/>
        <v>0</v>
      </c>
      <c r="G20" s="26">
        <f t="shared" si="6"/>
        <v>0</v>
      </c>
      <c r="H20" s="25">
        <f t="shared" si="7"/>
        <v>0</v>
      </c>
    </row>
    <row r="21" spans="1:8" x14ac:dyDescent="0.25">
      <c r="A21" s="29" t="s">
        <v>32</v>
      </c>
      <c r="B21" s="30" t="s">
        <v>38</v>
      </c>
      <c r="C21" s="22" t="s">
        <v>20</v>
      </c>
      <c r="D21" s="33">
        <v>2.2000000000000002</v>
      </c>
      <c r="E21" s="24"/>
      <c r="F21" s="28">
        <f t="shared" si="5"/>
        <v>0</v>
      </c>
      <c r="G21" s="26">
        <f t="shared" si="6"/>
        <v>0</v>
      </c>
      <c r="H21" s="25">
        <f t="shared" si="7"/>
        <v>0</v>
      </c>
    </row>
    <row r="22" spans="1:8" ht="15.75" x14ac:dyDescent="0.25">
      <c r="A22" s="13" t="s">
        <v>39</v>
      </c>
      <c r="B22" s="14" t="s">
        <v>40</v>
      </c>
      <c r="C22" s="15"/>
      <c r="D22" s="16"/>
      <c r="E22" s="17"/>
      <c r="F22" s="34">
        <f>SUM(F23:F25)</f>
        <v>0</v>
      </c>
      <c r="G22" s="34">
        <f>SUM(G23:G25)</f>
        <v>0</v>
      </c>
      <c r="H22" s="34">
        <f>SUM(H23:H25)</f>
        <v>0</v>
      </c>
    </row>
    <row r="23" spans="1:8" x14ac:dyDescent="0.25">
      <c r="A23" s="29" t="s">
        <v>41</v>
      </c>
      <c r="B23" s="35" t="s">
        <v>42</v>
      </c>
      <c r="C23" s="22" t="s">
        <v>13</v>
      </c>
      <c r="D23" s="36">
        <v>1</v>
      </c>
      <c r="E23" s="24"/>
      <c r="F23" s="25">
        <f>D23*E23</f>
        <v>0</v>
      </c>
      <c r="G23" s="26">
        <f>+F23*1.21</f>
        <v>0</v>
      </c>
      <c r="H23" s="25">
        <f>+F23*0.21</f>
        <v>0</v>
      </c>
    </row>
    <row r="24" spans="1:8" x14ac:dyDescent="0.25">
      <c r="A24" s="29" t="s">
        <v>43</v>
      </c>
      <c r="B24" s="21" t="s">
        <v>44</v>
      </c>
      <c r="C24" s="22" t="s">
        <v>13</v>
      </c>
      <c r="D24" s="36">
        <v>1</v>
      </c>
      <c r="E24" s="24"/>
      <c r="F24" s="25">
        <f>D24*E24</f>
        <v>0</v>
      </c>
      <c r="G24" s="26">
        <f t="shared" ref="G24:G25" si="8">+F24*1.21</f>
        <v>0</v>
      </c>
      <c r="H24" s="25">
        <f>+F24*0.21</f>
        <v>0</v>
      </c>
    </row>
    <row r="25" spans="1:8" x14ac:dyDescent="0.25">
      <c r="A25" s="29" t="s">
        <v>45</v>
      </c>
      <c r="B25" s="21" t="s">
        <v>46</v>
      </c>
      <c r="C25" s="22" t="s">
        <v>13</v>
      </c>
      <c r="D25" s="36">
        <v>1</v>
      </c>
      <c r="E25" s="24"/>
      <c r="F25" s="25">
        <f>D25*E25</f>
        <v>0</v>
      </c>
      <c r="G25" s="26">
        <f t="shared" si="8"/>
        <v>0</v>
      </c>
      <c r="H25" s="25">
        <f>+F25*0.21</f>
        <v>0</v>
      </c>
    </row>
    <row r="26" spans="1:8" ht="15.75" x14ac:dyDescent="0.25">
      <c r="A26" s="13" t="s">
        <v>47</v>
      </c>
      <c r="B26" s="14" t="s">
        <v>48</v>
      </c>
      <c r="C26" s="15"/>
      <c r="D26" s="16"/>
      <c r="E26" s="17"/>
      <c r="F26" s="34">
        <f>SUM(F27)</f>
        <v>0</v>
      </c>
      <c r="G26" s="34">
        <f>SUM(G27)</f>
        <v>0</v>
      </c>
      <c r="H26" s="34">
        <f>SUM(H27)</f>
        <v>0</v>
      </c>
    </row>
    <row r="27" spans="1:8" x14ac:dyDescent="0.25">
      <c r="A27" s="29" t="s">
        <v>49</v>
      </c>
      <c r="B27" s="35" t="s">
        <v>50</v>
      </c>
      <c r="C27" s="37" t="s">
        <v>13</v>
      </c>
      <c r="D27" s="36">
        <v>1</v>
      </c>
      <c r="E27" s="24"/>
      <c r="F27" s="25">
        <f>D27*E27</f>
        <v>0</v>
      </c>
      <c r="G27" s="26">
        <f t="shared" ref="G27" si="9">+F27*1.21</f>
        <v>0</v>
      </c>
      <c r="H27" s="25">
        <f t="shared" ref="H27" si="10">+F27*0.21</f>
        <v>0</v>
      </c>
    </row>
    <row r="28" spans="1:8" ht="15.75" x14ac:dyDescent="0.25">
      <c r="A28" s="13" t="s">
        <v>51</v>
      </c>
      <c r="B28" s="14" t="s">
        <v>52</v>
      </c>
      <c r="C28" s="15"/>
      <c r="D28" s="15"/>
      <c r="E28" s="38"/>
      <c r="F28" s="18">
        <f>SUM(F29)</f>
        <v>0</v>
      </c>
      <c r="G28" s="19">
        <f>SUM(G29)</f>
        <v>0</v>
      </c>
      <c r="H28" s="18">
        <f>SUM(H29)</f>
        <v>0</v>
      </c>
    </row>
    <row r="29" spans="1:8" x14ac:dyDescent="0.25">
      <c r="A29" s="39" t="s">
        <v>53</v>
      </c>
      <c r="B29" s="40" t="s">
        <v>54</v>
      </c>
      <c r="C29" s="41" t="s">
        <v>55</v>
      </c>
      <c r="D29" s="42">
        <v>1</v>
      </c>
      <c r="E29" s="24"/>
      <c r="F29" s="43">
        <f>D29*E29</f>
        <v>0</v>
      </c>
      <c r="G29" s="44">
        <f>+F29*1.21</f>
        <v>0</v>
      </c>
      <c r="H29" s="43">
        <f>+F29*0.21</f>
        <v>0</v>
      </c>
    </row>
    <row r="30" spans="1:8" ht="15.75" x14ac:dyDescent="0.25">
      <c r="A30" s="13" t="s">
        <v>56</v>
      </c>
      <c r="B30" s="14" t="s">
        <v>57</v>
      </c>
      <c r="C30" s="15"/>
      <c r="D30" s="16"/>
      <c r="E30" s="17"/>
      <c r="F30" s="34">
        <f>SUM(F31:F32)</f>
        <v>0</v>
      </c>
      <c r="G30" s="34">
        <f>SUM(G31:G32)</f>
        <v>0</v>
      </c>
      <c r="H30" s="34">
        <f>SUM(H31:H32)</f>
        <v>0</v>
      </c>
    </row>
    <row r="31" spans="1:8" x14ac:dyDescent="0.25">
      <c r="A31" s="29" t="s">
        <v>58</v>
      </c>
      <c r="B31" s="35" t="s">
        <v>59</v>
      </c>
      <c r="C31" s="37" t="s">
        <v>13</v>
      </c>
      <c r="D31" s="36">
        <v>1</v>
      </c>
      <c r="E31" s="24"/>
      <c r="F31" s="25">
        <f>D31*E31</f>
        <v>0</v>
      </c>
      <c r="G31" s="26">
        <f t="shared" ref="G31:G32" si="11">+F31*1.21</f>
        <v>0</v>
      </c>
      <c r="H31" s="25">
        <f t="shared" ref="H31:H32" si="12">+F31*0.21</f>
        <v>0</v>
      </c>
    </row>
    <row r="32" spans="1:8" ht="15.75" thickBot="1" x14ac:dyDescent="0.3">
      <c r="A32" s="29" t="s">
        <v>60</v>
      </c>
      <c r="B32" s="35" t="s">
        <v>61</v>
      </c>
      <c r="C32" s="37" t="s">
        <v>13</v>
      </c>
      <c r="D32" s="36">
        <v>1</v>
      </c>
      <c r="E32" s="24"/>
      <c r="F32" s="25">
        <f>D32*E32</f>
        <v>0</v>
      </c>
      <c r="G32" s="26">
        <f t="shared" si="11"/>
        <v>0</v>
      </c>
      <c r="H32" s="25">
        <f t="shared" si="12"/>
        <v>0</v>
      </c>
    </row>
    <row r="33" spans="1:8" ht="18.75" thickBot="1" x14ac:dyDescent="0.3">
      <c r="A33" s="45"/>
      <c r="B33" s="46" t="s">
        <v>62</v>
      </c>
      <c r="C33" s="47"/>
      <c r="D33" s="48"/>
      <c r="E33" s="49"/>
      <c r="F33" s="50">
        <f>+F6+F9+F13+F15+F22+F26+F30+F28</f>
        <v>0</v>
      </c>
      <c r="G33" s="51">
        <f>+F33*1.21</f>
        <v>0</v>
      </c>
      <c r="H33" s="50">
        <f>+F33*0.21</f>
        <v>0</v>
      </c>
    </row>
    <row r="34" spans="1:8" ht="15.75" x14ac:dyDescent="0.25">
      <c r="A34" s="52" t="s">
        <v>63</v>
      </c>
      <c r="B34" s="53" t="s">
        <v>64</v>
      </c>
      <c r="C34" s="54"/>
      <c r="D34" s="54"/>
      <c r="E34" s="55"/>
      <c r="F34" s="56">
        <f>SUM(F35)</f>
        <v>0</v>
      </c>
      <c r="G34" s="57">
        <f>SUM(G35)</f>
        <v>0</v>
      </c>
      <c r="H34" s="56">
        <f>SUM(H35)</f>
        <v>0</v>
      </c>
    </row>
    <row r="35" spans="1:8" ht="15.75" thickBot="1" x14ac:dyDescent="0.3">
      <c r="A35" s="39" t="s">
        <v>65</v>
      </c>
      <c r="B35" s="40" t="s">
        <v>66</v>
      </c>
      <c r="C35" s="41" t="s">
        <v>67</v>
      </c>
      <c r="D35" s="42">
        <v>5</v>
      </c>
      <c r="E35" s="58">
        <f>+F33</f>
        <v>0</v>
      </c>
      <c r="F35" s="43">
        <f>+E35*D35/100</f>
        <v>0</v>
      </c>
      <c r="G35" s="44">
        <f>+F35*1.21</f>
        <v>0</v>
      </c>
      <c r="H35" s="43">
        <f>+F35*0.21</f>
        <v>0</v>
      </c>
    </row>
    <row r="36" spans="1:8" ht="18.75" thickBot="1" x14ac:dyDescent="0.3">
      <c r="A36" s="45"/>
      <c r="B36" s="46" t="s">
        <v>68</v>
      </c>
      <c r="C36" s="47"/>
      <c r="D36" s="48"/>
      <c r="E36" s="49"/>
      <c r="F36" s="50">
        <f>+F33+F34</f>
        <v>0</v>
      </c>
      <c r="G36" s="51">
        <f>+F36*1.21</f>
        <v>0</v>
      </c>
      <c r="H36" s="50">
        <f>+F36*0.21</f>
        <v>0</v>
      </c>
    </row>
    <row r="37" spans="1:8" x14ac:dyDescent="0.25">
      <c r="A37" s="59"/>
      <c r="B37" s="60"/>
      <c r="C37" s="61"/>
      <c r="D37" s="62"/>
      <c r="E37" s="63"/>
      <c r="F37" s="64"/>
      <c r="G37" s="64"/>
      <c r="H37" s="6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Vích</dc:creator>
  <cp:lastModifiedBy>Pavel Vích</cp:lastModifiedBy>
  <dcterms:created xsi:type="dcterms:W3CDTF">2017-01-10T14:42:08Z</dcterms:created>
  <dcterms:modified xsi:type="dcterms:W3CDTF">2017-01-10T14:43:41Z</dcterms:modified>
</cp:coreProperties>
</file>