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Veřejné zakázky\2016-22 Elektřina\"/>
    </mc:Choice>
  </mc:AlternateContent>
  <bookViews>
    <workbookView xWindow="720" yWindow="300" windowWidth="18150" windowHeight="11760"/>
  </bookViews>
  <sheets>
    <sheet name="NN" sheetId="1" r:id="rId1"/>
  </sheets>
  <definedNames>
    <definedName name="_xlnm._FilterDatabase" localSheetId="0" hidden="1">NN!$A$2:$AJ$79</definedName>
    <definedName name="_xlnm.Print_Titles" localSheetId="0">NN!$1:$1</definedName>
  </definedNames>
  <calcPr calcId="152511"/>
</workbook>
</file>

<file path=xl/calcChain.xml><?xml version="1.0" encoding="utf-8"?>
<calcChain xmlns="http://schemas.openxmlformats.org/spreadsheetml/2006/main">
  <c r="V65" i="1" l="1"/>
  <c r="Y45" i="1" l="1"/>
  <c r="Y24" i="1" l="1"/>
  <c r="Y38" i="1"/>
  <c r="Y62" i="1"/>
  <c r="AH79" i="1" l="1"/>
  <c r="AG79" i="1"/>
  <c r="AF79" i="1"/>
  <c r="X65" i="1"/>
  <c r="T65" i="1"/>
  <c r="S65" i="1"/>
  <c r="Y64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4" i="1"/>
  <c r="Y43" i="1"/>
  <c r="Y42" i="1"/>
  <c r="Y41" i="1"/>
  <c r="Y40" i="1"/>
  <c r="Y39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AF64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U64" i="1"/>
  <c r="AH64" i="1" s="1"/>
  <c r="U61" i="1"/>
  <c r="AH61" i="1" s="1"/>
  <c r="U60" i="1"/>
  <c r="AH60" i="1" s="1"/>
  <c r="U59" i="1"/>
  <c r="AH59" i="1" s="1"/>
  <c r="U58" i="1"/>
  <c r="AH58" i="1" s="1"/>
  <c r="U57" i="1"/>
  <c r="AH57" i="1" s="1"/>
  <c r="U56" i="1"/>
  <c r="AH56" i="1" s="1"/>
  <c r="U55" i="1"/>
  <c r="AH55" i="1" s="1"/>
  <c r="U54" i="1"/>
  <c r="AH54" i="1" s="1"/>
  <c r="U53" i="1"/>
  <c r="AH53" i="1" s="1"/>
  <c r="U52" i="1"/>
  <c r="AH52" i="1" s="1"/>
  <c r="U51" i="1"/>
  <c r="AH51" i="1" s="1"/>
  <c r="AH50" i="1"/>
  <c r="AG64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H49" i="1"/>
  <c r="AG49" i="1"/>
  <c r="AH48" i="1"/>
  <c r="AG48" i="1"/>
  <c r="AH47" i="1"/>
  <c r="AG47" i="1"/>
  <c r="AF47" i="1"/>
  <c r="AH46" i="1"/>
  <c r="AG46" i="1"/>
  <c r="AF46" i="1"/>
  <c r="AH44" i="1"/>
  <c r="AG44" i="1"/>
  <c r="AF44" i="1"/>
  <c r="AH43" i="1"/>
  <c r="AG43" i="1"/>
  <c r="AF43" i="1"/>
  <c r="AH42" i="1"/>
  <c r="AG42" i="1"/>
  <c r="AF42" i="1"/>
  <c r="AH41" i="1"/>
  <c r="AG41" i="1"/>
  <c r="AF41" i="1"/>
  <c r="AH40" i="1"/>
  <c r="AG40" i="1"/>
  <c r="AF40" i="1"/>
  <c r="AH39" i="1"/>
  <c r="AG39" i="1"/>
  <c r="AF39" i="1"/>
  <c r="AH37" i="1"/>
  <c r="AG37" i="1"/>
  <c r="AF37" i="1"/>
  <c r="AH36" i="1"/>
  <c r="AG36" i="1"/>
  <c r="AF36" i="1"/>
  <c r="AH35" i="1"/>
  <c r="AG35" i="1"/>
  <c r="AF35" i="1"/>
  <c r="AH34" i="1"/>
  <c r="AG34" i="1"/>
  <c r="AF34" i="1"/>
  <c r="AH33" i="1"/>
  <c r="AG33" i="1"/>
  <c r="AF33" i="1"/>
  <c r="AH32" i="1"/>
  <c r="AG32" i="1"/>
  <c r="AF32" i="1"/>
  <c r="AH31" i="1"/>
  <c r="AG31" i="1"/>
  <c r="AF31" i="1"/>
  <c r="AH30" i="1"/>
  <c r="AG30" i="1"/>
  <c r="AF30" i="1"/>
  <c r="AH29" i="1"/>
  <c r="AG29" i="1"/>
  <c r="AF29" i="1"/>
  <c r="AH28" i="1"/>
  <c r="AG28" i="1"/>
  <c r="AF28" i="1"/>
  <c r="AH27" i="1"/>
  <c r="AG27" i="1"/>
  <c r="AF27" i="1"/>
  <c r="AH26" i="1"/>
  <c r="AG26" i="1"/>
  <c r="AF26" i="1"/>
  <c r="AH25" i="1"/>
  <c r="AG25" i="1"/>
  <c r="AF25" i="1"/>
  <c r="AH23" i="1"/>
  <c r="AG23" i="1"/>
  <c r="AF23" i="1"/>
  <c r="AH22" i="1"/>
  <c r="AG22" i="1"/>
  <c r="AF22" i="1"/>
  <c r="AH21" i="1"/>
  <c r="AG21" i="1"/>
  <c r="AF21" i="1"/>
  <c r="AH20" i="1"/>
  <c r="AG20" i="1"/>
  <c r="AF20" i="1"/>
  <c r="AH19" i="1"/>
  <c r="AG19" i="1"/>
  <c r="AF19" i="1"/>
  <c r="AH18" i="1"/>
  <c r="AG18" i="1"/>
  <c r="AF18" i="1"/>
  <c r="AH17" i="1"/>
  <c r="AG17" i="1"/>
  <c r="AF17" i="1"/>
  <c r="AF4" i="1"/>
  <c r="AG4" i="1"/>
  <c r="AH4" i="1"/>
  <c r="AF5" i="1"/>
  <c r="AG5" i="1"/>
  <c r="AH5" i="1"/>
  <c r="AF6" i="1"/>
  <c r="AG6" i="1"/>
  <c r="AH6" i="1"/>
  <c r="AF7" i="1"/>
  <c r="AG7" i="1"/>
  <c r="AH7" i="1"/>
  <c r="AF8" i="1"/>
  <c r="AG8" i="1"/>
  <c r="AH8" i="1"/>
  <c r="AF9" i="1"/>
  <c r="AG9" i="1"/>
  <c r="AH9" i="1"/>
  <c r="AF10" i="1"/>
  <c r="AG10" i="1"/>
  <c r="AH10" i="1"/>
  <c r="AF11" i="1"/>
  <c r="AG11" i="1"/>
  <c r="AH11" i="1"/>
  <c r="AF12" i="1"/>
  <c r="AG12" i="1"/>
  <c r="AH12" i="1"/>
  <c r="AF13" i="1"/>
  <c r="AG13" i="1"/>
  <c r="AH13" i="1"/>
  <c r="AF14" i="1"/>
  <c r="AG14" i="1"/>
  <c r="AH14" i="1"/>
  <c r="AF15" i="1"/>
  <c r="AG15" i="1"/>
  <c r="AH15" i="1"/>
  <c r="AF16" i="1"/>
  <c r="AG16" i="1"/>
  <c r="AH16" i="1"/>
  <c r="AH3" i="1"/>
  <c r="AG3" i="1"/>
  <c r="AF3" i="1"/>
  <c r="AG65" i="1" l="1"/>
  <c r="AH65" i="1"/>
  <c r="AF65" i="1"/>
  <c r="Y65" i="1"/>
  <c r="U65" i="1"/>
  <c r="AC76" i="1"/>
  <c r="AD76" i="1"/>
  <c r="AB76" i="1"/>
  <c r="AD75" i="1"/>
  <c r="AB75" i="1"/>
  <c r="AC75" i="1"/>
</calcChain>
</file>

<file path=xl/sharedStrings.xml><?xml version="1.0" encoding="utf-8"?>
<sst xmlns="http://schemas.openxmlformats.org/spreadsheetml/2006/main" count="1099" uniqueCount="256">
  <si>
    <t>Numerické údaje o odběrném místě</t>
  </si>
  <si>
    <t>Zákazník</t>
  </si>
  <si>
    <t>Specifikace odběrného místa (OPM)</t>
  </si>
  <si>
    <t>Smlouva</t>
  </si>
  <si>
    <t>Bankovní spojení</t>
  </si>
  <si>
    <t>EAN</t>
  </si>
  <si>
    <t>jméno a příjmení/obchodní firma/název</t>
  </si>
  <si>
    <t xml:space="preserve"> IČ</t>
  </si>
  <si>
    <t>Jméno kontaktní osoby</t>
  </si>
  <si>
    <t>telefonický kontakt</t>
  </si>
  <si>
    <t>e-mailový kontakt</t>
  </si>
  <si>
    <t>obec</t>
  </si>
  <si>
    <t>ulice/osada (nebo č. parcely)</t>
  </si>
  <si>
    <t>č.p./č.or.</t>
  </si>
  <si>
    <t>Distribuční sazba</t>
  </si>
  <si>
    <t>Produkt</t>
  </si>
  <si>
    <t>Počet fází</t>
  </si>
  <si>
    <t>Hodnota jističe (A)</t>
  </si>
  <si>
    <t>frekvence odečtů</t>
  </si>
  <si>
    <t>Stávající distributor</t>
  </si>
  <si>
    <t>Platnost smlouvy</t>
  </si>
  <si>
    <t>NT(MWh)</t>
  </si>
  <si>
    <t>VT(MWh)</t>
  </si>
  <si>
    <t>Odběr celkem (MWh/rok)</t>
  </si>
  <si>
    <t>Poznámka</t>
  </si>
  <si>
    <t>Výpovědní lhůta
(v měsících)</t>
  </si>
  <si>
    <t>Možnost zahájení dodávek elektřiny novým dodavatelem (datum)</t>
  </si>
  <si>
    <t>Výpověď doručit nejpozději do:</t>
  </si>
  <si>
    <t/>
  </si>
  <si>
    <t>Počet měsíců v zakázce</t>
  </si>
  <si>
    <t>Přepočet na období zakázky</t>
  </si>
  <si>
    <t>DIČ</t>
  </si>
  <si>
    <t>859182400400012721</t>
  </si>
  <si>
    <t>Město Železný Brod, 
Náměstí 3. května 1, 468 22  Železný Brod</t>
  </si>
  <si>
    <t>00262633</t>
  </si>
  <si>
    <t>CZ00262633</t>
  </si>
  <si>
    <t>483 333 911</t>
  </si>
  <si>
    <t>podatelna@zelbrod.cz</t>
  </si>
  <si>
    <t>Železný Brod</t>
  </si>
  <si>
    <t>Vaněčkova</t>
  </si>
  <si>
    <t>228</t>
  </si>
  <si>
    <t>C62d</t>
  </si>
  <si>
    <t>Veřejné osvětlení</t>
  </si>
  <si>
    <t>ČEZ Distribuce, a. s.</t>
  </si>
  <si>
    <t>859182400400065529</t>
  </si>
  <si>
    <t>náměstí 3. května</t>
  </si>
  <si>
    <t>18</t>
  </si>
  <si>
    <t>C01d</t>
  </si>
  <si>
    <t>Standard</t>
  </si>
  <si>
    <t>859182400400180116</t>
  </si>
  <si>
    <t>Horská Kamenice</t>
  </si>
  <si>
    <t>60</t>
  </si>
  <si>
    <t>859182400400198142</t>
  </si>
  <si>
    <t>V Trávníkách</t>
  </si>
  <si>
    <t>120</t>
  </si>
  <si>
    <t>C02d</t>
  </si>
  <si>
    <t>859182400400198159</t>
  </si>
  <si>
    <t>Františka Balatky</t>
  </si>
  <si>
    <t>135</t>
  </si>
  <si>
    <t>859182400400232259</t>
  </si>
  <si>
    <t>Koberovská</t>
  </si>
  <si>
    <t>554</t>
  </si>
  <si>
    <t>859182400400268661</t>
  </si>
  <si>
    <t>Malé náměstí</t>
  </si>
  <si>
    <t>141</t>
  </si>
  <si>
    <t>859182400400630505</t>
  </si>
  <si>
    <t>Příkrá</t>
  </si>
  <si>
    <t>380</t>
  </si>
  <si>
    <t>859182400401873703</t>
  </si>
  <si>
    <t>859182400402444537</t>
  </si>
  <si>
    <t>Jarní</t>
  </si>
  <si>
    <t>211</t>
  </si>
  <si>
    <t>859182400402444599</t>
  </si>
  <si>
    <t>1</t>
  </si>
  <si>
    <t>C25d</t>
  </si>
  <si>
    <t>Akumulace 8</t>
  </si>
  <si>
    <t>859182400402444605</t>
  </si>
  <si>
    <t>859182400402444643</t>
  </si>
  <si>
    <t>859182400402445145</t>
  </si>
  <si>
    <t>Příčná</t>
  </si>
  <si>
    <t>331</t>
  </si>
  <si>
    <t>859182400402445367</t>
  </si>
  <si>
    <t>Brodecká</t>
  </si>
  <si>
    <t>457</t>
  </si>
  <si>
    <t>859182400402445381</t>
  </si>
  <si>
    <t>611</t>
  </si>
  <si>
    <t>859182400402445565</t>
  </si>
  <si>
    <t>Betlémská</t>
  </si>
  <si>
    <t>733</t>
  </si>
  <si>
    <t>C45d</t>
  </si>
  <si>
    <t>Přímotop</t>
  </si>
  <si>
    <t>859182400402445701</t>
  </si>
  <si>
    <t>Těpeřská</t>
  </si>
  <si>
    <t>464</t>
  </si>
  <si>
    <t>859182400402446210</t>
  </si>
  <si>
    <t>Křížová</t>
  </si>
  <si>
    <t>76</t>
  </si>
  <si>
    <t>859182400402446838</t>
  </si>
  <si>
    <t>Jiráskovo nábřeží</t>
  </si>
  <si>
    <t>714</t>
  </si>
  <si>
    <t>859182400402447118</t>
  </si>
  <si>
    <t>667</t>
  </si>
  <si>
    <t>Nádražní</t>
  </si>
  <si>
    <t>859182400402447309</t>
  </si>
  <si>
    <t>nábřeží Obránců míru</t>
  </si>
  <si>
    <t>250</t>
  </si>
  <si>
    <t>859182400402447330</t>
  </si>
  <si>
    <t>403</t>
  </si>
  <si>
    <t>|koupaliště|</t>
  </si>
  <si>
    <t>859182400402447347</t>
  </si>
  <si>
    <t>831</t>
  </si>
  <si>
    <t>859182400402447767</t>
  </si>
  <si>
    <t>Husova</t>
  </si>
  <si>
    <t>697</t>
  </si>
  <si>
    <t>859182400402447781</t>
  </si>
  <si>
    <t>|Kino|</t>
  </si>
  <si>
    <t>859182400402447804</t>
  </si>
  <si>
    <t>Horecká</t>
  </si>
  <si>
    <t>338</t>
  </si>
  <si>
    <t>|hřbitov|</t>
  </si>
  <si>
    <t>859182400402447811</t>
  </si>
  <si>
    <t>859182400402448290</t>
  </si>
  <si>
    <t>729</t>
  </si>
  <si>
    <t>859182400402448320</t>
  </si>
  <si>
    <t>Štefánikova</t>
  </si>
  <si>
    <t>83</t>
  </si>
  <si>
    <t>|hasiči|</t>
  </si>
  <si>
    <t>859182400402448344</t>
  </si>
  <si>
    <t>859182400402448382</t>
  </si>
  <si>
    <t>194</t>
  </si>
  <si>
    <t>|VO před pumpou|</t>
  </si>
  <si>
    <t>859182400402448672</t>
  </si>
  <si>
    <t>Masarykova</t>
  </si>
  <si>
    <t>500</t>
  </si>
  <si>
    <t>859182400402448689</t>
  </si>
  <si>
    <t>859182400402449129</t>
  </si>
  <si>
    <t>90</t>
  </si>
  <si>
    <t>859182400402449396</t>
  </si>
  <si>
    <t>374</t>
  </si>
  <si>
    <t>859182400402449662</t>
  </si>
  <si>
    <t>Hrubá Horka</t>
  </si>
  <si>
    <t>8</t>
  </si>
  <si>
    <t>859182400402449693</t>
  </si>
  <si>
    <t>68</t>
  </si>
  <si>
    <t>859182400402450606</t>
  </si>
  <si>
    <t>37</t>
  </si>
  <si>
    <t>859182400402450637</t>
  </si>
  <si>
    <t>74</t>
  </si>
  <si>
    <t>859182400402450651</t>
  </si>
  <si>
    <t>84</t>
  </si>
  <si>
    <t>859182400407298197</t>
  </si>
  <si>
    <t>879</t>
  </si>
  <si>
    <t>859182400407416003</t>
  </si>
  <si>
    <t>Malá Horka</t>
  </si>
  <si>
    <t>2u</t>
  </si>
  <si>
    <t>859182400407484859</t>
  </si>
  <si>
    <t>Bzí</t>
  </si>
  <si>
    <t>Roční odběr</t>
  </si>
  <si>
    <r>
      <t>859182400</t>
    </r>
    <r>
      <rPr>
        <sz val="10"/>
        <rFont val="Arial"/>
        <family val="2"/>
        <charset val="238"/>
      </rPr>
      <t>407590246</t>
    </r>
  </si>
  <si>
    <r>
      <t>859182400</t>
    </r>
    <r>
      <rPr>
        <sz val="10"/>
        <rFont val="Arial"/>
        <family val="2"/>
        <charset val="238"/>
      </rPr>
      <t>402399943</t>
    </r>
  </si>
  <si>
    <r>
      <t>859182400</t>
    </r>
    <r>
      <rPr>
        <sz val="10"/>
        <rFont val="Arial"/>
        <family val="2"/>
        <charset val="238"/>
      </rPr>
      <t>402400014</t>
    </r>
  </si>
  <si>
    <r>
      <t>859182400</t>
    </r>
    <r>
      <rPr>
        <sz val="10"/>
        <rFont val="Arial"/>
        <family val="2"/>
        <charset val="238"/>
      </rPr>
      <t>402400083</t>
    </r>
  </si>
  <si>
    <r>
      <t>859182400</t>
    </r>
    <r>
      <rPr>
        <sz val="10"/>
        <rFont val="Arial"/>
        <family val="2"/>
        <charset val="238"/>
      </rPr>
      <t>402317442</t>
    </r>
  </si>
  <si>
    <r>
      <t>859182400</t>
    </r>
    <r>
      <rPr>
        <sz val="10"/>
        <rFont val="Arial"/>
        <family val="2"/>
        <charset val="238"/>
      </rPr>
      <t>402449785</t>
    </r>
  </si>
  <si>
    <r>
      <t>859182400</t>
    </r>
    <r>
      <rPr>
        <sz val="10"/>
        <rFont val="Arial"/>
        <family val="2"/>
        <charset val="238"/>
      </rPr>
      <t>402390315</t>
    </r>
  </si>
  <si>
    <r>
      <t>859182400</t>
    </r>
    <r>
      <rPr>
        <sz val="10"/>
        <rFont val="Arial"/>
        <family val="2"/>
        <charset val="238"/>
      </rPr>
      <t>402390346</t>
    </r>
  </si>
  <si>
    <r>
      <t>859182400</t>
    </r>
    <r>
      <rPr>
        <sz val="10"/>
        <rFont val="Arial"/>
        <family val="2"/>
        <charset val="238"/>
      </rPr>
      <t>402390414</t>
    </r>
  </si>
  <si>
    <r>
      <t>859182400</t>
    </r>
    <r>
      <rPr>
        <sz val="10"/>
        <rFont val="Arial"/>
        <family val="2"/>
        <charset val="238"/>
      </rPr>
      <t>402390452</t>
    </r>
  </si>
  <si>
    <r>
      <rPr>
        <sz val="10"/>
        <rFont val="Arial"/>
        <family val="2"/>
        <charset val="238"/>
      </rPr>
      <t>Těpeře</t>
    </r>
  </si>
  <si>
    <r>
      <rPr>
        <sz val="10"/>
        <rFont val="Arial"/>
        <family val="2"/>
        <charset val="238"/>
      </rPr>
      <t>Pelechov</t>
    </r>
  </si>
  <si>
    <r>
      <rPr>
        <sz val="10"/>
        <rFont val="Arial"/>
        <family val="2"/>
        <charset val="238"/>
      </rPr>
      <t>Jirkov</t>
    </r>
  </si>
  <si>
    <t>Střevelná</t>
  </si>
  <si>
    <t>Chlístov</t>
  </si>
  <si>
    <t>859182400407856373</t>
  </si>
  <si>
    <t>Masarykova (parcela)</t>
  </si>
  <si>
    <t>tržnice</t>
  </si>
  <si>
    <t>859182400402400755</t>
  </si>
  <si>
    <t>VO</t>
  </si>
  <si>
    <t>859182400402399912</t>
  </si>
  <si>
    <t>27-963249319/0800</t>
  </si>
  <si>
    <t>115</t>
  </si>
  <si>
    <r>
      <rPr>
        <sz val="10"/>
        <rFont val="Arial"/>
        <family val="2"/>
        <charset val="238"/>
      </rPr>
      <t>68</t>
    </r>
  </si>
  <si>
    <r>
      <rPr>
        <sz val="10"/>
        <rFont val="Arial"/>
        <family val="2"/>
        <charset val="238"/>
      </rPr>
      <t>64</t>
    </r>
  </si>
  <si>
    <r>
      <rPr>
        <sz val="10"/>
        <rFont val="Arial"/>
        <family val="2"/>
        <charset val="238"/>
      </rPr>
      <t>22</t>
    </r>
  </si>
  <si>
    <r>
      <rPr>
        <sz val="10"/>
        <rFont val="Arial"/>
        <family val="2"/>
        <charset val="238"/>
      </rPr>
      <t>23</t>
    </r>
  </si>
  <si>
    <r>
      <rPr>
        <sz val="10"/>
        <rFont val="Arial"/>
        <family val="2"/>
        <charset val="238"/>
      </rPr>
      <t>2</t>
    </r>
  </si>
  <si>
    <r>
      <rPr>
        <sz val="10"/>
        <rFont val="Arial"/>
        <family val="2"/>
        <charset val="238"/>
      </rPr>
      <t>75</t>
    </r>
  </si>
  <si>
    <r>
      <rPr>
        <sz val="10"/>
        <rFont val="Arial"/>
        <family val="2"/>
        <charset val="238"/>
      </rPr>
      <t>19</t>
    </r>
  </si>
  <si>
    <r>
      <rPr>
        <sz val="10"/>
        <rFont val="Arial"/>
        <family val="2"/>
        <charset val="238"/>
      </rPr>
      <t>25</t>
    </r>
  </si>
  <si>
    <r>
      <rPr>
        <sz val="10"/>
        <rFont val="Arial"/>
        <family val="2"/>
        <charset val="238"/>
      </rPr>
      <t>60</t>
    </r>
  </si>
  <si>
    <r>
      <rPr>
        <sz val="10"/>
        <rFont val="Arial"/>
        <family val="2"/>
        <charset val="238"/>
      </rPr>
      <t>40</t>
    </r>
  </si>
  <si>
    <r>
      <rPr>
        <sz val="10"/>
        <rFont val="Arial"/>
        <family val="2"/>
        <charset val="238"/>
      </rPr>
      <t>C62d</t>
    </r>
  </si>
  <si>
    <r>
      <rPr>
        <sz val="10"/>
        <rFont val="Arial"/>
        <family val="2"/>
        <charset val="238"/>
      </rPr>
      <t>C02d</t>
    </r>
  </si>
  <si>
    <r>
      <rPr>
        <sz val="10"/>
        <rFont val="Arial"/>
        <family val="2"/>
        <charset val="238"/>
      </rPr>
      <t>C01d</t>
    </r>
  </si>
  <si>
    <r>
      <rPr>
        <sz val="10"/>
        <rFont val="Arial"/>
        <family val="2"/>
        <charset val="238"/>
      </rPr>
      <t>1</t>
    </r>
  </si>
  <si>
    <r>
      <rPr>
        <sz val="10"/>
        <rFont val="Arial"/>
        <family val="2"/>
        <charset val="238"/>
      </rPr>
      <t>3</t>
    </r>
  </si>
  <si>
    <t>SDH Bzí</t>
  </si>
  <si>
    <t>SDH Těpeře</t>
  </si>
  <si>
    <t>SDH Jirkov</t>
  </si>
  <si>
    <t>KD Jirkov</t>
  </si>
  <si>
    <t>Odběr celkem (MWh)</t>
  </si>
  <si>
    <t>Zálohy</t>
  </si>
  <si>
    <t>Dodavatel</t>
  </si>
  <si>
    <t>vánoční stromek</t>
  </si>
  <si>
    <t>kašna</t>
  </si>
  <si>
    <t>Město</t>
  </si>
  <si>
    <t>zahradníci, sklad</t>
  </si>
  <si>
    <t>hasičárna</t>
  </si>
  <si>
    <t>garáže</t>
  </si>
  <si>
    <t>radnice - divadlo</t>
  </si>
  <si>
    <t>radnice MěÚ</t>
  </si>
  <si>
    <t>laboratoř - MěÚ B</t>
  </si>
  <si>
    <t>mateřská škola</t>
  </si>
  <si>
    <t>zahradnící</t>
  </si>
  <si>
    <t>garáž</t>
  </si>
  <si>
    <t>odpadová skládka</t>
  </si>
  <si>
    <t>SDH Hrubá Horka</t>
  </si>
  <si>
    <t>WC u ČSAD</t>
  </si>
  <si>
    <t>Exatherm</t>
  </si>
  <si>
    <t>Počet za rok</t>
  </si>
  <si>
    <t>Výše (Kč)</t>
  </si>
  <si>
    <t>Celkem za rok (Kč)</t>
  </si>
  <si>
    <t>Splzov</t>
  </si>
  <si>
    <t>výměník - dílna údržby</t>
  </si>
  <si>
    <t>výměník</t>
  </si>
  <si>
    <t>SDH Splzov (Pelikán)</t>
  </si>
  <si>
    <t>hlásič PO</t>
  </si>
  <si>
    <t>Pořadí</t>
  </si>
  <si>
    <t>Amper Market, a.s, Antala Staška 1076/33a, Praha 4, IČ 24128376</t>
  </si>
  <si>
    <t>31.12.2015</t>
  </si>
  <si>
    <t>Převedeno na nájemce</t>
  </si>
  <si>
    <t>spolkový dům</t>
  </si>
  <si>
    <t xml:space="preserve">Masarykova </t>
  </si>
  <si>
    <t>859182400407633646</t>
  </si>
  <si>
    <t>Sokolovna restaurace</t>
  </si>
  <si>
    <t xml:space="preserve">Sokolovna </t>
  </si>
  <si>
    <t>Sokolovna</t>
  </si>
  <si>
    <t>859182400408161728</t>
  </si>
  <si>
    <t>618</t>
  </si>
  <si>
    <t>859182400408161636</t>
  </si>
  <si>
    <t>Zastávka sokolovna</t>
  </si>
  <si>
    <t>Masarykova č.parc.</t>
  </si>
  <si>
    <t>791/1</t>
  </si>
  <si>
    <t>859182400402450620</t>
  </si>
  <si>
    <t>43</t>
  </si>
  <si>
    <t>Kampelička</t>
  </si>
  <si>
    <t>hasičské cvičiště</t>
  </si>
  <si>
    <t>kino</t>
  </si>
  <si>
    <t>Exatherm, převedeno na nájemce</t>
  </si>
  <si>
    <t>Odběr celkem (Kč/rok)</t>
  </si>
  <si>
    <t>775</t>
  </si>
  <si>
    <t>Terminál 12.3.-12.6.2015</t>
  </si>
  <si>
    <t>Mgr. František Lufinka</t>
  </si>
  <si>
    <t>číslo elektroměru</t>
  </si>
  <si>
    <t>859182400408293337</t>
  </si>
  <si>
    <t>Terminál - sokolovna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</si>
</sst>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_(&quot;Kč&quot;* #,##0.00_);_(&quot;Kč&quot;* \(#,##0.00\);_(&quot;Kč&quot;* &quot;-&quot;??_);_(@_)"/>
    <numFmt numFmtId="165" formatCode="_(* #,##0.00_);_(* \(#,##0.00\);_(* &quot;-&quot;??_);_(@_)"/>
    <numFmt numFmtId="166" formatCode="#,##0.000"/>
    <numFmt numFmtId="167" formatCode="_-* #,##0.000\ _K_č_-;\-* #,##0.000\ _K_č_-;_-* &quot;-&quot;??\ _K_č_-;_-@_-"/>
  </numFmts>
  <fonts count="19" x14ac:knownFonts="1">
    <font>
      <sz val="8"/>
      <color theme="1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6"/>
      <name val="Arial"/>
      <family val="2"/>
      <charset val="238"/>
    </font>
    <font>
      <u/>
      <sz val="11.5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  <charset val="238"/>
    </font>
    <font>
      <b/>
      <sz val="11"/>
      <color indexed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u/>
      <sz val="11.5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10"/>
      <name val="Arial"/>
      <family val="2"/>
      <charset val="238"/>
    </font>
    <font>
      <sz val="8"/>
      <name val="Calibri"/>
      <family val="2"/>
      <charset val="238"/>
    </font>
    <font>
      <sz val="11"/>
      <name val="Arial"/>
      <family val="2"/>
      <charset val="238"/>
    </font>
    <font>
      <sz val="8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5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7" applyFont="1" applyFill="1"/>
    <xf numFmtId="164" fontId="2" fillId="2" borderId="1" xfId="5" applyNumberFormat="1" applyFont="1" applyFill="1" applyBorder="1" applyAlignment="1">
      <alignment horizontal="left" vertical="center" wrapText="1"/>
    </xf>
    <xf numFmtId="0" fontId="4" fillId="0" borderId="0" xfId="7" applyFont="1" applyFill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0" fontId="2" fillId="0" borderId="3" xfId="9" applyFont="1" applyFill="1" applyBorder="1" applyAlignment="1">
      <alignment horizontal="center" vertical="center" wrapText="1"/>
    </xf>
    <xf numFmtId="49" fontId="2" fillId="0" borderId="2" xfId="9" applyNumberFormat="1" applyFont="1" applyFill="1" applyBorder="1" applyAlignment="1">
      <alignment horizontal="center" vertical="center" wrapText="1"/>
    </xf>
    <xf numFmtId="0" fontId="2" fillId="0" borderId="2" xfId="7" applyFont="1" applyFill="1" applyBorder="1" applyAlignment="1">
      <alignment wrapText="1"/>
    </xf>
    <xf numFmtId="0" fontId="2" fillId="0" borderId="0" xfId="7" applyFont="1" applyFill="1" applyAlignment="1">
      <alignment wrapText="1"/>
    </xf>
    <xf numFmtId="0" fontId="2" fillId="3" borderId="2" xfId="7" applyFont="1" applyFill="1" applyBorder="1" applyAlignment="1">
      <alignment horizontal="center" vertical="center" wrapText="1"/>
    </xf>
    <xf numFmtId="0" fontId="1" fillId="0" borderId="0" xfId="7" applyFont="1" applyFill="1"/>
    <xf numFmtId="49" fontId="1" fillId="0" borderId="0" xfId="7" applyNumberFormat="1" applyFont="1" applyFill="1"/>
    <xf numFmtId="166" fontId="2" fillId="0" borderId="4" xfId="9" applyNumberFormat="1" applyFont="1" applyFill="1" applyBorder="1" applyAlignment="1">
      <alignment horizontal="center" vertical="center" wrapText="1"/>
    </xf>
    <xf numFmtId="166" fontId="1" fillId="0" borderId="0" xfId="7" applyNumberFormat="1" applyFont="1" applyFill="1" applyAlignment="1">
      <alignment horizontal="right"/>
    </xf>
    <xf numFmtId="49" fontId="1" fillId="0" borderId="0" xfId="9" applyNumberFormat="1" applyFont="1" applyFill="1" applyBorder="1" applyAlignment="1">
      <alignment horizontal="center" vertical="center" wrapText="1"/>
    </xf>
    <xf numFmtId="49" fontId="2" fillId="2" borderId="1" xfId="5" applyNumberFormat="1" applyFont="1" applyFill="1" applyBorder="1" applyAlignment="1">
      <alignment horizontal="left" vertical="center" wrapText="1"/>
    </xf>
    <xf numFmtId="49" fontId="2" fillId="0" borderId="4" xfId="9" applyNumberFormat="1" applyFont="1" applyFill="1" applyBorder="1" applyAlignment="1">
      <alignment horizontal="center" vertical="center" wrapText="1"/>
    </xf>
    <xf numFmtId="49" fontId="2" fillId="0" borderId="5" xfId="9" applyNumberFormat="1" applyFont="1" applyFill="1" applyBorder="1" applyAlignment="1">
      <alignment horizontal="center" vertical="center" wrapText="1"/>
    </xf>
    <xf numFmtId="14" fontId="2" fillId="0" borderId="5" xfId="9" applyNumberFormat="1" applyFont="1" applyFill="1" applyBorder="1" applyAlignment="1">
      <alignment horizontal="center" vertical="center" wrapText="1"/>
    </xf>
    <xf numFmtId="14" fontId="2" fillId="0" borderId="6" xfId="9" applyNumberFormat="1" applyFont="1" applyFill="1" applyBorder="1" applyAlignment="1">
      <alignment horizontal="center" vertical="center" wrapText="1"/>
    </xf>
    <xf numFmtId="14" fontId="1" fillId="0" borderId="0" xfId="7" applyNumberFormat="1" applyFont="1" applyFill="1"/>
    <xf numFmtId="49" fontId="8" fillId="0" borderId="7" xfId="0" applyNumberFormat="1" applyFont="1" applyFill="1" applyBorder="1" applyAlignment="1">
      <alignment horizontal="center" vertical="center"/>
    </xf>
    <xf numFmtId="0" fontId="8" fillId="0" borderId="7" xfId="7" applyFont="1" applyFill="1" applyBorder="1" applyAlignment="1">
      <alignment vertical="center"/>
    </xf>
    <xf numFmtId="0" fontId="2" fillId="4" borderId="8" xfId="7" applyFont="1" applyFill="1" applyBorder="1" applyAlignment="1">
      <alignment horizontal="center" vertical="center" wrapText="1"/>
    </xf>
    <xf numFmtId="0" fontId="2" fillId="0" borderId="8" xfId="7" applyFont="1" applyFill="1" applyBorder="1" applyAlignment="1">
      <alignment wrapText="1"/>
    </xf>
    <xf numFmtId="14" fontId="2" fillId="0" borderId="2" xfId="9" applyNumberFormat="1" applyFont="1" applyFill="1" applyBorder="1" applyAlignment="1">
      <alignment horizontal="center" vertical="center" wrapText="1"/>
    </xf>
    <xf numFmtId="0" fontId="2" fillId="0" borderId="9" xfId="9" applyFont="1" applyFill="1" applyBorder="1" applyAlignment="1">
      <alignment horizontal="center" vertical="center" wrapText="1"/>
    </xf>
    <xf numFmtId="49" fontId="7" fillId="0" borderId="0" xfId="9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" fillId="0" borderId="0" xfId="7" applyFont="1" applyFill="1" applyBorder="1" applyAlignment="1">
      <alignment vertical="center"/>
    </xf>
    <xf numFmtId="0" fontId="1" fillId="0" borderId="0" xfId="7" applyFont="1" applyFill="1" applyAlignment="1">
      <alignment vertical="center"/>
    </xf>
    <xf numFmtId="49" fontId="8" fillId="0" borderId="7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1" fontId="11" fillId="0" borderId="10" xfId="9" applyNumberFormat="1" applyFont="1" applyFill="1" applyBorder="1" applyAlignment="1">
      <alignment horizontal="center" vertical="center" wrapText="1"/>
    </xf>
    <xf numFmtId="49" fontId="11" fillId="0" borderId="10" xfId="9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9" applyFont="1" applyFill="1" applyBorder="1" applyAlignment="1">
      <alignment horizontal="center" vertical="center" wrapText="1"/>
    </xf>
    <xf numFmtId="3" fontId="11" fillId="0" borderId="10" xfId="9" applyNumberFormat="1" applyFont="1" applyFill="1" applyBorder="1" applyAlignment="1">
      <alignment horizontal="center" vertical="center" wrapText="1"/>
    </xf>
    <xf numFmtId="0" fontId="12" fillId="0" borderId="10" xfId="4" applyFont="1" applyFill="1" applyBorder="1" applyAlignment="1" applyProtection="1">
      <alignment horizontal="center" vertical="center" wrapText="1"/>
    </xf>
    <xf numFmtId="49" fontId="11" fillId="0" borderId="10" xfId="9" applyNumberFormat="1" applyFont="1" applyFill="1" applyBorder="1" applyAlignment="1">
      <alignment horizontal="center" vertical="center" wrapText="1"/>
    </xf>
    <xf numFmtId="0" fontId="11" fillId="0" borderId="10" xfId="9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" fontId="11" fillId="0" borderId="10" xfId="9" applyNumberFormat="1" applyFont="1" applyFill="1" applyBorder="1" applyAlignment="1">
      <alignment vertical="center" wrapText="1"/>
    </xf>
    <xf numFmtId="14" fontId="11" fillId="0" borderId="10" xfId="9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7" applyFont="1" applyFill="1" applyBorder="1" applyAlignment="1">
      <alignment vertical="center"/>
    </xf>
    <xf numFmtId="0" fontId="14" fillId="0" borderId="0" xfId="7" applyFont="1" applyFill="1"/>
    <xf numFmtId="49" fontId="1" fillId="0" borderId="7" xfId="9" applyNumberFormat="1" applyFont="1" applyFill="1" applyBorder="1" applyAlignment="1">
      <alignment horizontal="left" vertical="center" wrapText="1"/>
    </xf>
    <xf numFmtId="0" fontId="1" fillId="0" borderId="7" xfId="9" applyFont="1" applyFill="1" applyBorder="1" applyAlignment="1">
      <alignment horizontal="center" vertical="center" wrapText="1"/>
    </xf>
    <xf numFmtId="3" fontId="1" fillId="0" borderId="7" xfId="9" applyNumberFormat="1" applyFont="1" applyFill="1" applyBorder="1" applyAlignment="1">
      <alignment horizontal="center" vertical="center" wrapText="1"/>
    </xf>
    <xf numFmtId="1" fontId="1" fillId="0" borderId="7" xfId="9" applyNumberFormat="1" applyFont="1" applyFill="1" applyBorder="1" applyAlignment="1">
      <alignment horizontal="center" vertical="center" wrapText="1"/>
    </xf>
    <xf numFmtId="0" fontId="5" fillId="0" borderId="7" xfId="4" applyFill="1" applyBorder="1" applyAlignment="1" applyProtection="1">
      <alignment horizontal="center" vertical="center" wrapText="1"/>
    </xf>
    <xf numFmtId="166" fontId="1" fillId="0" borderId="7" xfId="9" applyNumberFormat="1" applyFont="1" applyFill="1" applyBorder="1" applyAlignment="1">
      <alignment vertical="center" wrapText="1"/>
    </xf>
    <xf numFmtId="49" fontId="7" fillId="0" borderId="7" xfId="9" applyNumberFormat="1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7" xfId="9" applyNumberFormat="1" applyFont="1" applyFill="1" applyBorder="1" applyAlignment="1">
      <alignment horizontal="center" vertical="center" wrapText="1"/>
    </xf>
    <xf numFmtId="0" fontId="1" fillId="0" borderId="7" xfId="9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66" fontId="1" fillId="0" borderId="0" xfId="7" applyNumberFormat="1" applyFont="1" applyFill="1" applyBorder="1" applyAlignment="1">
      <alignment horizontal="right"/>
    </xf>
    <xf numFmtId="0" fontId="1" fillId="0" borderId="0" xfId="7" applyFont="1" applyFill="1" applyBorder="1"/>
    <xf numFmtId="0" fontId="1" fillId="5" borderId="0" xfId="7" applyFont="1" applyFill="1"/>
    <xf numFmtId="49" fontId="7" fillId="5" borderId="0" xfId="9" applyNumberFormat="1" applyFont="1" applyFill="1" applyBorder="1" applyAlignment="1">
      <alignment vertical="center" wrapText="1"/>
    </xf>
    <xf numFmtId="49" fontId="1" fillId="5" borderId="0" xfId="0" applyNumberFormat="1" applyFont="1" applyFill="1" applyBorder="1" applyAlignment="1">
      <alignment horizontal="center" vertical="center" wrapText="1"/>
    </xf>
    <xf numFmtId="49" fontId="1" fillId="5" borderId="0" xfId="0" applyNumberFormat="1" applyFont="1" applyFill="1" applyBorder="1" applyAlignment="1">
      <alignment horizontal="center" vertical="center"/>
    </xf>
    <xf numFmtId="0" fontId="1" fillId="5" borderId="0" xfId="9" applyFont="1" applyFill="1" applyBorder="1" applyAlignment="1">
      <alignment horizontal="center" vertical="center" wrapText="1"/>
    </xf>
    <xf numFmtId="3" fontId="1" fillId="5" borderId="0" xfId="9" applyNumberFormat="1" applyFont="1" applyFill="1" applyBorder="1" applyAlignment="1">
      <alignment horizontal="center" vertical="center" wrapText="1"/>
    </xf>
    <xf numFmtId="0" fontId="5" fillId="5" borderId="0" xfId="4" applyFill="1" applyBorder="1" applyAlignment="1" applyProtection="1">
      <alignment horizontal="center" vertical="center" wrapText="1"/>
    </xf>
    <xf numFmtId="49" fontId="1" fillId="5" borderId="0" xfId="9" applyNumberFormat="1" applyFont="1" applyFill="1" applyBorder="1" applyAlignment="1">
      <alignment horizontal="center" vertical="center" wrapText="1"/>
    </xf>
    <xf numFmtId="0" fontId="1" fillId="5" borderId="0" xfId="9" applyNumberFormat="1" applyFont="1" applyFill="1" applyBorder="1" applyAlignment="1">
      <alignment horizontal="center" vertical="center" wrapText="1"/>
    </xf>
    <xf numFmtId="49" fontId="8" fillId="5" borderId="0" xfId="0" applyNumberFormat="1" applyFont="1" applyFill="1" applyBorder="1" applyAlignment="1">
      <alignment horizontal="center" vertical="center"/>
    </xf>
    <xf numFmtId="14" fontId="1" fillId="5" borderId="0" xfId="9" applyNumberFormat="1" applyFont="1" applyFill="1" applyBorder="1" applyAlignment="1">
      <alignment horizontal="center" vertical="center" wrapText="1"/>
    </xf>
    <xf numFmtId="166" fontId="1" fillId="5" borderId="0" xfId="9" applyNumberFormat="1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7" applyFont="1" applyFill="1" applyBorder="1" applyAlignment="1">
      <alignment horizontal="left" vertical="center"/>
    </xf>
    <xf numFmtId="166" fontId="1" fillId="5" borderId="0" xfId="7" applyNumberFormat="1" applyFont="1" applyFill="1" applyBorder="1" applyAlignment="1">
      <alignment horizontal="right" vertical="center"/>
    </xf>
    <xf numFmtId="166" fontId="1" fillId="5" borderId="0" xfId="7" applyNumberFormat="1" applyFont="1" applyFill="1" applyBorder="1" applyAlignment="1">
      <alignment horizontal="right"/>
    </xf>
    <xf numFmtId="49" fontId="1" fillId="5" borderId="0" xfId="7" applyNumberFormat="1" applyFont="1" applyFill="1" applyBorder="1"/>
    <xf numFmtId="14" fontId="1" fillId="5" borderId="0" xfId="7" applyNumberFormat="1" applyFont="1" applyFill="1" applyBorder="1"/>
    <xf numFmtId="166" fontId="1" fillId="5" borderId="0" xfId="7" applyNumberFormat="1" applyFont="1" applyFill="1" applyBorder="1" applyAlignment="1">
      <alignment horizontal="left" vertical="center"/>
    </xf>
    <xf numFmtId="0" fontId="1" fillId="5" borderId="0" xfId="7" applyFont="1" applyFill="1" applyBorder="1" applyAlignment="1">
      <alignment horizontal="center" vertical="center"/>
    </xf>
    <xf numFmtId="49" fontId="1" fillId="5" borderId="0" xfId="7" applyNumberFormat="1" applyFont="1" applyFill="1" applyBorder="1" applyAlignment="1">
      <alignment horizontal="center" vertical="center"/>
    </xf>
    <xf numFmtId="14" fontId="1" fillId="0" borderId="7" xfId="9" applyNumberFormat="1" applyFont="1" applyFill="1" applyBorder="1" applyAlignment="1">
      <alignment horizontal="center" vertical="center" wrapText="1"/>
    </xf>
    <xf numFmtId="14" fontId="1" fillId="6" borderId="7" xfId="9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" fontId="11" fillId="0" borderId="10" xfId="9" applyNumberFormat="1" applyFont="1" applyFill="1" applyBorder="1" applyAlignment="1">
      <alignment vertical="center" wrapText="1"/>
    </xf>
    <xf numFmtId="49" fontId="7" fillId="5" borderId="7" xfId="9" applyNumberFormat="1" applyFont="1" applyFill="1" applyBorder="1" applyAlignment="1">
      <alignment vertical="center" wrapText="1"/>
    </xf>
    <xf numFmtId="49" fontId="1" fillId="5" borderId="7" xfId="0" applyNumberFormat="1" applyFont="1" applyFill="1" applyBorder="1" applyAlignment="1">
      <alignment horizontal="center" vertical="center" wrapText="1"/>
    </xf>
    <xf numFmtId="49" fontId="1" fillId="5" borderId="7" xfId="0" applyNumberFormat="1" applyFont="1" applyFill="1" applyBorder="1" applyAlignment="1">
      <alignment horizontal="center" vertical="center"/>
    </xf>
    <xf numFmtId="0" fontId="1" fillId="5" borderId="7" xfId="9" applyFont="1" applyFill="1" applyBorder="1" applyAlignment="1">
      <alignment horizontal="center" vertical="center" wrapText="1"/>
    </xf>
    <xf numFmtId="3" fontId="1" fillId="5" borderId="7" xfId="9" applyNumberFormat="1" applyFont="1" applyFill="1" applyBorder="1" applyAlignment="1">
      <alignment horizontal="center" vertical="center" wrapText="1"/>
    </xf>
    <xf numFmtId="0" fontId="5" fillId="5" borderId="7" xfId="4" applyFill="1" applyBorder="1" applyAlignment="1" applyProtection="1">
      <alignment horizontal="center" vertical="center" wrapText="1"/>
    </xf>
    <xf numFmtId="49" fontId="1" fillId="5" borderId="7" xfId="9" applyNumberFormat="1" applyFont="1" applyFill="1" applyBorder="1" applyAlignment="1">
      <alignment horizontal="center" vertical="center" wrapText="1"/>
    </xf>
    <xf numFmtId="0" fontId="1" fillId="5" borderId="7" xfId="9" applyNumberFormat="1" applyFont="1" applyFill="1" applyBorder="1" applyAlignment="1">
      <alignment horizontal="center" vertical="center" wrapText="1"/>
    </xf>
    <xf numFmtId="49" fontId="8" fillId="5" borderId="7" xfId="0" applyNumberFormat="1" applyFont="1" applyFill="1" applyBorder="1" applyAlignment="1">
      <alignment horizontal="center" vertical="center"/>
    </xf>
    <xf numFmtId="166" fontId="1" fillId="5" borderId="7" xfId="9" applyNumberFormat="1" applyFont="1" applyFill="1" applyBorder="1" applyAlignment="1">
      <alignment vertical="center" wrapText="1"/>
    </xf>
    <xf numFmtId="14" fontId="1" fillId="5" borderId="7" xfId="9" applyNumberFormat="1" applyFont="1" applyFill="1" applyBorder="1" applyAlignment="1">
      <alignment horizontal="center" vertical="center" wrapText="1"/>
    </xf>
    <xf numFmtId="0" fontId="8" fillId="5" borderId="7" xfId="7" applyFont="1" applyFill="1" applyBorder="1" applyAlignment="1">
      <alignment vertical="center"/>
    </xf>
    <xf numFmtId="0" fontId="15" fillId="0" borderId="0" xfId="7" applyFont="1" applyFill="1"/>
    <xf numFmtId="0" fontId="2" fillId="10" borderId="0" xfId="7" applyFont="1" applyFill="1"/>
    <xf numFmtId="43" fontId="1" fillId="0" borderId="7" xfId="10" applyFont="1" applyFill="1" applyBorder="1" applyAlignment="1">
      <alignment vertical="center" wrapText="1"/>
    </xf>
    <xf numFmtId="0" fontId="1" fillId="0" borderId="7" xfId="10" applyNumberFormat="1" applyFont="1" applyFill="1" applyBorder="1" applyAlignment="1">
      <alignment vertical="center" wrapText="1"/>
    </xf>
    <xf numFmtId="167" fontId="1" fillId="0" borderId="7" xfId="10" applyNumberFormat="1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center" vertical="center"/>
    </xf>
    <xf numFmtId="4" fontId="1" fillId="0" borderId="7" xfId="9" applyNumberFormat="1" applyFont="1" applyFill="1" applyBorder="1" applyAlignment="1">
      <alignment vertical="center" wrapText="1"/>
    </xf>
    <xf numFmtId="4" fontId="1" fillId="0" borderId="7" xfId="10" applyNumberFormat="1" applyFont="1" applyFill="1" applyBorder="1" applyAlignment="1">
      <alignment vertical="center" wrapText="1"/>
    </xf>
    <xf numFmtId="164" fontId="2" fillId="2" borderId="1" xfId="5" applyNumberFormat="1" applyFont="1" applyFill="1" applyBorder="1" applyAlignment="1">
      <alignment horizontal="center" vertical="center" wrapText="1"/>
    </xf>
    <xf numFmtId="0" fontId="17" fillId="0" borderId="0" xfId="7" applyFont="1" applyFill="1"/>
    <xf numFmtId="49" fontId="8" fillId="0" borderId="7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64" fontId="2" fillId="2" borderId="11" xfId="5" applyNumberFormat="1" applyFont="1" applyFill="1" applyBorder="1" applyAlignment="1">
      <alignment horizontal="center" vertical="center" wrapText="1"/>
    </xf>
    <xf numFmtId="164" fontId="2" fillId="2" borderId="12" xfId="5" applyNumberFormat="1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4" fontId="9" fillId="8" borderId="11" xfId="5" applyNumberFormat="1" applyFont="1" applyFill="1" applyBorder="1" applyAlignment="1">
      <alignment horizontal="center" vertical="center" wrapText="1"/>
    </xf>
    <xf numFmtId="4" fontId="9" fillId="8" borderId="1" xfId="5" applyNumberFormat="1" applyFont="1" applyFill="1" applyBorder="1" applyAlignment="1">
      <alignment horizontal="center" vertical="center" wrapText="1"/>
    </xf>
    <xf numFmtId="164" fontId="2" fillId="4" borderId="11" xfId="5" applyNumberFormat="1" applyFont="1" applyFill="1" applyBorder="1" applyAlignment="1">
      <alignment horizontal="center" vertical="center" wrapText="1"/>
    </xf>
    <xf numFmtId="164" fontId="2" fillId="4" borderId="1" xfId="5" applyNumberFormat="1" applyFont="1" applyFill="1" applyBorder="1" applyAlignment="1">
      <alignment horizontal="center" vertical="center" wrapText="1"/>
    </xf>
    <xf numFmtId="0" fontId="1" fillId="0" borderId="1" xfId="7" applyFont="1" applyBorder="1" applyAlignment="1">
      <alignment horizontal="center" vertical="center" wrapText="1"/>
    </xf>
    <xf numFmtId="0" fontId="1" fillId="0" borderId="12" xfId="7" applyFont="1" applyBorder="1" applyAlignment="1">
      <alignment horizontal="center" vertical="center" wrapText="1"/>
    </xf>
    <xf numFmtId="164" fontId="2" fillId="9" borderId="11" xfId="5" applyNumberFormat="1" applyFont="1" applyFill="1" applyBorder="1" applyAlignment="1">
      <alignment horizontal="center" vertical="center" wrapText="1"/>
    </xf>
    <xf numFmtId="164" fontId="2" fillId="9" borderId="1" xfId="5" applyNumberFormat="1" applyFont="1" applyFill="1" applyBorder="1" applyAlignment="1">
      <alignment horizontal="center" vertical="center" wrapText="1"/>
    </xf>
    <xf numFmtId="164" fontId="2" fillId="9" borderId="12" xfId="5" applyNumberFormat="1" applyFont="1" applyFill="1" applyBorder="1" applyAlignment="1">
      <alignment horizontal="center" vertical="center" wrapText="1"/>
    </xf>
  </cellXfs>
  <cellStyles count="11">
    <cellStyle name="Čárka" xfId="10" builtinId="3"/>
    <cellStyle name="čárky 2" xfId="1"/>
    <cellStyle name="Hypertextový odkaz 2" xfId="2"/>
    <cellStyle name="Hypertextový odkaz 2 2" xfId="3"/>
    <cellStyle name="Hypertextový odkaz 3" xfId="4"/>
    <cellStyle name="měny 2" xfId="5"/>
    <cellStyle name="měny 3" xfId="6"/>
    <cellStyle name="Normální" xfId="0" builtinId="0"/>
    <cellStyle name="normální 2" xfId="7"/>
    <cellStyle name="normální 3" xfId="8"/>
    <cellStyle name="normální_List1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B0F0"/>
    <pageSetUpPr fitToPage="1"/>
  </sheetPr>
  <dimension ref="A1:AZ135"/>
  <sheetViews>
    <sheetView showZeros="0" tabSelected="1" zoomScale="85" zoomScaleNormal="85" workbookViewId="0">
      <pane xSplit="2" ySplit="2" topLeftCell="C51" activePane="bottomRight" state="frozen"/>
      <selection pane="topRight" activeCell="D1" sqref="D1"/>
      <selection pane="bottomLeft" activeCell="A3" sqref="A3"/>
      <selection pane="bottomRight" activeCell="A3" sqref="A3:A64"/>
    </sheetView>
  </sheetViews>
  <sheetFormatPr defaultRowHeight="12.75" x14ac:dyDescent="0.2"/>
  <cols>
    <col min="1" max="1" width="6.33203125" style="10" customWidth="1"/>
    <col min="2" max="3" width="26.33203125" style="10" customWidth="1"/>
    <col min="4" max="4" width="49.6640625" style="11" hidden="1" customWidth="1"/>
    <col min="5" max="5" width="12.33203125" style="10" hidden="1" customWidth="1"/>
    <col min="6" max="6" width="14.6640625" style="31" hidden="1" customWidth="1"/>
    <col min="7" max="7" width="26.33203125" style="10" hidden="1" customWidth="1"/>
    <col min="8" max="8" width="20.5" style="10" hidden="1" customWidth="1"/>
    <col min="9" max="9" width="46.6640625" style="10" hidden="1" customWidth="1"/>
    <col min="10" max="10" width="16.83203125" style="10" customWidth="1"/>
    <col min="11" max="11" width="22.5" style="10" customWidth="1"/>
    <col min="12" max="12" width="9.6640625" style="11" customWidth="1"/>
    <col min="13" max="13" width="10.5" style="11" customWidth="1"/>
    <col min="14" max="14" width="29.1640625" style="11" customWidth="1"/>
    <col min="15" max="15" width="6.5" style="10" customWidth="1"/>
    <col min="16" max="16" width="9.6640625" style="10" customWidth="1"/>
    <col min="17" max="17" width="10.33203125" style="11" customWidth="1"/>
    <col min="18" max="18" width="21.83203125" style="10" customWidth="1"/>
    <col min="19" max="20" width="10.6640625" style="13" customWidth="1"/>
    <col min="21" max="22" width="14.6640625" style="13" customWidth="1"/>
    <col min="23" max="23" width="10.6640625" style="13" customWidth="1"/>
    <col min="24" max="24" width="14.6640625" style="13" customWidth="1"/>
    <col min="25" max="25" width="17" style="13" customWidth="1"/>
    <col min="26" max="26" width="47.6640625" style="11" hidden="1" customWidth="1"/>
    <col min="27" max="27" width="16" style="11" hidden="1" customWidth="1"/>
    <col min="28" max="28" width="15.83203125" style="11" hidden="1" customWidth="1"/>
    <col min="29" max="29" width="15.83203125" style="20" hidden="1" customWidth="1"/>
    <col min="30" max="30" width="19.1640625" style="20" hidden="1" customWidth="1"/>
    <col min="31" max="31" width="13.83203125" style="20" hidden="1" customWidth="1"/>
    <col min="32" max="33" width="10.83203125" style="13" hidden="1" customWidth="1"/>
    <col min="34" max="34" width="13.83203125" style="13" hidden="1" customWidth="1"/>
    <col min="35" max="35" width="23.33203125" style="10" hidden="1" customWidth="1"/>
    <col min="36" max="36" width="25.83203125" style="10" hidden="1" customWidth="1"/>
    <col min="37" max="16384" width="9.33203125" style="10"/>
  </cols>
  <sheetData>
    <row r="1" spans="1:36" s="3" customFormat="1" ht="47.25" customHeight="1" thickBot="1" x14ac:dyDescent="0.25">
      <c r="A1" s="113" t="s">
        <v>0</v>
      </c>
      <c r="B1" s="114"/>
      <c r="C1" s="108"/>
      <c r="D1" s="120" t="s">
        <v>1</v>
      </c>
      <c r="E1" s="121"/>
      <c r="F1" s="121"/>
      <c r="G1" s="122"/>
      <c r="H1" s="122"/>
      <c r="I1" s="123"/>
      <c r="J1" s="113" t="s">
        <v>2</v>
      </c>
      <c r="K1" s="122"/>
      <c r="L1" s="122"/>
      <c r="M1" s="122"/>
      <c r="N1" s="122"/>
      <c r="O1" s="122"/>
      <c r="P1" s="2"/>
      <c r="Q1" s="15"/>
      <c r="R1" s="2"/>
      <c r="S1" s="115" t="s">
        <v>157</v>
      </c>
      <c r="T1" s="116"/>
      <c r="U1" s="117"/>
      <c r="V1" s="105"/>
      <c r="W1" s="115" t="s">
        <v>201</v>
      </c>
      <c r="X1" s="116"/>
      <c r="Y1" s="117"/>
      <c r="Z1" s="124" t="s">
        <v>3</v>
      </c>
      <c r="AA1" s="125"/>
      <c r="AB1" s="125"/>
      <c r="AC1" s="125"/>
      <c r="AD1" s="126"/>
      <c r="AE1" s="118" t="s">
        <v>30</v>
      </c>
      <c r="AF1" s="119"/>
      <c r="AG1" s="119"/>
      <c r="AH1" s="119"/>
      <c r="AI1" s="23" t="s">
        <v>4</v>
      </c>
      <c r="AJ1" s="9" t="s">
        <v>24</v>
      </c>
    </row>
    <row r="2" spans="1:36" s="8" customFormat="1" ht="51" customHeight="1" x14ac:dyDescent="0.2">
      <c r="A2" s="4" t="s">
        <v>227</v>
      </c>
      <c r="B2" s="6" t="s">
        <v>5</v>
      </c>
      <c r="C2" s="6" t="s">
        <v>253</v>
      </c>
      <c r="D2" s="4" t="s">
        <v>6</v>
      </c>
      <c r="E2" s="5" t="s">
        <v>7</v>
      </c>
      <c r="F2" s="26" t="s">
        <v>31</v>
      </c>
      <c r="G2" s="5" t="s">
        <v>8</v>
      </c>
      <c r="H2" s="5" t="s">
        <v>9</v>
      </c>
      <c r="I2" s="5" t="s">
        <v>10</v>
      </c>
      <c r="J2" s="4" t="s">
        <v>11</v>
      </c>
      <c r="K2" s="4" t="s">
        <v>12</v>
      </c>
      <c r="L2" s="6" t="s">
        <v>13</v>
      </c>
      <c r="M2" s="6" t="s">
        <v>14</v>
      </c>
      <c r="N2" s="6" t="s">
        <v>15</v>
      </c>
      <c r="O2" s="4" t="s">
        <v>16</v>
      </c>
      <c r="P2" s="5" t="s">
        <v>17</v>
      </c>
      <c r="Q2" s="6" t="s">
        <v>18</v>
      </c>
      <c r="R2" s="5" t="s">
        <v>19</v>
      </c>
      <c r="S2" s="12" t="s">
        <v>21</v>
      </c>
      <c r="T2" s="12" t="s">
        <v>22</v>
      </c>
      <c r="U2" s="12" t="s">
        <v>23</v>
      </c>
      <c r="V2" s="12" t="s">
        <v>249</v>
      </c>
      <c r="W2" s="12" t="s">
        <v>219</v>
      </c>
      <c r="X2" s="12" t="s">
        <v>220</v>
      </c>
      <c r="Y2" s="12" t="s">
        <v>221</v>
      </c>
      <c r="Z2" s="16" t="s">
        <v>202</v>
      </c>
      <c r="AA2" s="16" t="s">
        <v>20</v>
      </c>
      <c r="AB2" s="17" t="s">
        <v>25</v>
      </c>
      <c r="AC2" s="18" t="s">
        <v>27</v>
      </c>
      <c r="AD2" s="19" t="s">
        <v>26</v>
      </c>
      <c r="AE2" s="25" t="s">
        <v>29</v>
      </c>
      <c r="AF2" s="12" t="s">
        <v>21</v>
      </c>
      <c r="AG2" s="12" t="s">
        <v>22</v>
      </c>
      <c r="AH2" s="12" t="s">
        <v>200</v>
      </c>
      <c r="AI2" s="24"/>
      <c r="AJ2" s="7"/>
    </row>
    <row r="3" spans="1:36" s="1" customFormat="1" ht="32.25" customHeight="1" x14ac:dyDescent="0.2">
      <c r="A3" s="52">
        <v>1</v>
      </c>
      <c r="B3" s="55" t="s">
        <v>32</v>
      </c>
      <c r="C3" s="55"/>
      <c r="D3" s="56" t="s">
        <v>33</v>
      </c>
      <c r="E3" s="57" t="s">
        <v>34</v>
      </c>
      <c r="F3" s="57" t="s">
        <v>35</v>
      </c>
      <c r="G3" s="50" t="s">
        <v>252</v>
      </c>
      <c r="H3" s="51" t="s">
        <v>36</v>
      </c>
      <c r="I3" s="53" t="s">
        <v>37</v>
      </c>
      <c r="J3" s="58" t="s">
        <v>38</v>
      </c>
      <c r="K3" s="58" t="s">
        <v>39</v>
      </c>
      <c r="L3" s="58" t="s">
        <v>40</v>
      </c>
      <c r="M3" s="58" t="s">
        <v>41</v>
      </c>
      <c r="N3" s="58" t="s">
        <v>42</v>
      </c>
      <c r="O3" s="59">
        <v>3</v>
      </c>
      <c r="P3" s="59">
        <v>25</v>
      </c>
      <c r="Q3" s="58">
        <v>1</v>
      </c>
      <c r="R3" s="21" t="s">
        <v>43</v>
      </c>
      <c r="S3" s="102">
        <v>0</v>
      </c>
      <c r="T3" s="54">
        <v>12.28</v>
      </c>
      <c r="U3" s="54">
        <v>12.28</v>
      </c>
      <c r="V3" s="106">
        <v>30692.35</v>
      </c>
      <c r="W3" s="51">
        <v>12</v>
      </c>
      <c r="X3" s="54">
        <v>2450</v>
      </c>
      <c r="Y3" s="54">
        <f>X3*W3</f>
        <v>29400</v>
      </c>
      <c r="Z3" s="58" t="s">
        <v>228</v>
      </c>
      <c r="AA3" s="58" t="s">
        <v>229</v>
      </c>
      <c r="AB3" s="58"/>
      <c r="AC3" s="84"/>
      <c r="AD3" s="85">
        <v>42370</v>
      </c>
      <c r="AE3" s="59">
        <v>24</v>
      </c>
      <c r="AF3" s="54">
        <f t="shared" ref="AF3:AF34" si="0">S3/12*$AE3</f>
        <v>0</v>
      </c>
      <c r="AG3" s="54">
        <f t="shared" ref="AG3:AG34" si="1">T3/12*$AE3</f>
        <v>24.559999999999995</v>
      </c>
      <c r="AH3" s="54">
        <f t="shared" ref="AH3:AH34" si="2">U3/12*$AE3</f>
        <v>24.559999999999995</v>
      </c>
      <c r="AI3" s="86" t="s">
        <v>179</v>
      </c>
      <c r="AJ3" s="22" t="s">
        <v>177</v>
      </c>
    </row>
    <row r="4" spans="1:36" s="1" customFormat="1" ht="32.25" customHeight="1" x14ac:dyDescent="0.2">
      <c r="A4" s="52">
        <v>2</v>
      </c>
      <c r="B4" s="55" t="s">
        <v>44</v>
      </c>
      <c r="C4" s="55"/>
      <c r="D4" s="56" t="s">
        <v>33</v>
      </c>
      <c r="E4" s="57" t="s">
        <v>34</v>
      </c>
      <c r="F4" s="57" t="s">
        <v>35</v>
      </c>
      <c r="G4" s="50" t="s">
        <v>252</v>
      </c>
      <c r="H4" s="51" t="s">
        <v>36</v>
      </c>
      <c r="I4" s="53" t="s">
        <v>37</v>
      </c>
      <c r="J4" s="58" t="s">
        <v>38</v>
      </c>
      <c r="K4" s="58" t="s">
        <v>45</v>
      </c>
      <c r="L4" s="58" t="s">
        <v>46</v>
      </c>
      <c r="M4" s="58" t="s">
        <v>47</v>
      </c>
      <c r="N4" s="58" t="s">
        <v>48</v>
      </c>
      <c r="O4" s="59">
        <v>3</v>
      </c>
      <c r="P4" s="59">
        <v>32</v>
      </c>
      <c r="Q4" s="58">
        <v>1</v>
      </c>
      <c r="R4" s="21" t="s">
        <v>43</v>
      </c>
      <c r="S4" s="102">
        <v>0</v>
      </c>
      <c r="T4" s="54">
        <v>0.44</v>
      </c>
      <c r="U4" s="54">
        <v>0.44</v>
      </c>
      <c r="V4" s="106">
        <v>3034.42</v>
      </c>
      <c r="W4" s="51">
        <v>12</v>
      </c>
      <c r="X4" s="54">
        <v>2590</v>
      </c>
      <c r="Y4" s="54">
        <f t="shared" ref="Y4:Y64" si="3">X4*W4</f>
        <v>31080</v>
      </c>
      <c r="Z4" s="58" t="s">
        <v>228</v>
      </c>
      <c r="AA4" s="58" t="s">
        <v>229</v>
      </c>
      <c r="AB4" s="58"/>
      <c r="AC4" s="84"/>
      <c r="AD4" s="85">
        <v>42370</v>
      </c>
      <c r="AE4" s="59">
        <v>24</v>
      </c>
      <c r="AF4" s="54">
        <f t="shared" si="0"/>
        <v>0</v>
      </c>
      <c r="AG4" s="54">
        <f t="shared" si="1"/>
        <v>0.88</v>
      </c>
      <c r="AH4" s="54">
        <f t="shared" si="2"/>
        <v>0.88</v>
      </c>
      <c r="AI4" s="86" t="s">
        <v>179</v>
      </c>
      <c r="AJ4" s="22" t="s">
        <v>203</v>
      </c>
    </row>
    <row r="5" spans="1:36" s="1" customFormat="1" ht="32.25" customHeight="1" x14ac:dyDescent="0.2">
      <c r="A5" s="52">
        <v>3</v>
      </c>
      <c r="B5" s="55" t="s">
        <v>49</v>
      </c>
      <c r="C5" s="55"/>
      <c r="D5" s="56" t="s">
        <v>33</v>
      </c>
      <c r="E5" s="57" t="s">
        <v>34</v>
      </c>
      <c r="F5" s="57" t="s">
        <v>35</v>
      </c>
      <c r="G5" s="50" t="s">
        <v>252</v>
      </c>
      <c r="H5" s="51" t="s">
        <v>36</v>
      </c>
      <c r="I5" s="53" t="s">
        <v>37</v>
      </c>
      <c r="J5" s="58" t="s">
        <v>38</v>
      </c>
      <c r="K5" s="58" t="s">
        <v>50</v>
      </c>
      <c r="L5" s="58" t="s">
        <v>51</v>
      </c>
      <c r="M5" s="58" t="s">
        <v>41</v>
      </c>
      <c r="N5" s="58" t="s">
        <v>42</v>
      </c>
      <c r="O5" s="59">
        <v>3</v>
      </c>
      <c r="P5" s="59">
        <v>25</v>
      </c>
      <c r="Q5" s="58">
        <v>1</v>
      </c>
      <c r="R5" s="21" t="s">
        <v>43</v>
      </c>
      <c r="S5" s="102">
        <v>0</v>
      </c>
      <c r="T5" s="54">
        <v>4.0720000000000001</v>
      </c>
      <c r="U5" s="54">
        <v>4.0720000000000001</v>
      </c>
      <c r="V5" s="106">
        <v>12522.56</v>
      </c>
      <c r="W5" s="51">
        <v>12</v>
      </c>
      <c r="X5" s="54">
        <v>8090</v>
      </c>
      <c r="Y5" s="54">
        <f t="shared" si="3"/>
        <v>97080</v>
      </c>
      <c r="Z5" s="58" t="s">
        <v>228</v>
      </c>
      <c r="AA5" s="58" t="s">
        <v>229</v>
      </c>
      <c r="AB5" s="58"/>
      <c r="AC5" s="84"/>
      <c r="AD5" s="85">
        <v>42370</v>
      </c>
      <c r="AE5" s="59">
        <v>24</v>
      </c>
      <c r="AF5" s="54">
        <f t="shared" si="0"/>
        <v>0</v>
      </c>
      <c r="AG5" s="54">
        <f t="shared" si="1"/>
        <v>8.1440000000000001</v>
      </c>
      <c r="AH5" s="54">
        <f t="shared" si="2"/>
        <v>8.1440000000000001</v>
      </c>
      <c r="AI5" s="86" t="s">
        <v>179</v>
      </c>
      <c r="AJ5" s="22" t="s">
        <v>177</v>
      </c>
    </row>
    <row r="6" spans="1:36" s="1" customFormat="1" ht="32.25" customHeight="1" x14ac:dyDescent="0.2">
      <c r="A6" s="52">
        <v>4</v>
      </c>
      <c r="B6" s="55" t="s">
        <v>52</v>
      </c>
      <c r="C6" s="55"/>
      <c r="D6" s="56" t="s">
        <v>33</v>
      </c>
      <c r="E6" s="57" t="s">
        <v>34</v>
      </c>
      <c r="F6" s="57" t="s">
        <v>35</v>
      </c>
      <c r="G6" s="50" t="s">
        <v>252</v>
      </c>
      <c r="H6" s="51" t="s">
        <v>36</v>
      </c>
      <c r="I6" s="53" t="s">
        <v>37</v>
      </c>
      <c r="J6" s="58" t="s">
        <v>38</v>
      </c>
      <c r="K6" s="58" t="s">
        <v>53</v>
      </c>
      <c r="L6" s="58" t="s">
        <v>54</v>
      </c>
      <c r="M6" s="58" t="s">
        <v>55</v>
      </c>
      <c r="N6" s="58" t="s">
        <v>48</v>
      </c>
      <c r="O6" s="59">
        <v>1</v>
      </c>
      <c r="P6" s="59">
        <v>6</v>
      </c>
      <c r="Q6" s="58">
        <v>1</v>
      </c>
      <c r="R6" s="21" t="s">
        <v>43</v>
      </c>
      <c r="S6" s="102">
        <v>0</v>
      </c>
      <c r="T6" s="54">
        <v>1.2869999999999999</v>
      </c>
      <c r="U6" s="54">
        <v>1.2869999999999999</v>
      </c>
      <c r="V6" s="106">
        <v>6735.44</v>
      </c>
      <c r="W6" s="51">
        <v>12</v>
      </c>
      <c r="X6" s="54">
        <v>540</v>
      </c>
      <c r="Y6" s="54">
        <f t="shared" si="3"/>
        <v>6480</v>
      </c>
      <c r="Z6" s="58" t="s">
        <v>228</v>
      </c>
      <c r="AA6" s="58" t="s">
        <v>229</v>
      </c>
      <c r="AB6" s="58"/>
      <c r="AC6" s="84"/>
      <c r="AD6" s="85">
        <v>42370</v>
      </c>
      <c r="AE6" s="59">
        <v>24</v>
      </c>
      <c r="AF6" s="54">
        <f t="shared" si="0"/>
        <v>0</v>
      </c>
      <c r="AG6" s="54">
        <f t="shared" si="1"/>
        <v>2.5739999999999998</v>
      </c>
      <c r="AH6" s="54">
        <f t="shared" si="2"/>
        <v>2.5739999999999998</v>
      </c>
      <c r="AI6" s="86" t="s">
        <v>179</v>
      </c>
      <c r="AJ6" s="22" t="s">
        <v>204</v>
      </c>
    </row>
    <row r="7" spans="1:36" s="1" customFormat="1" ht="32.25" customHeight="1" x14ac:dyDescent="0.2">
      <c r="A7" s="52">
        <v>5</v>
      </c>
      <c r="B7" s="55" t="s">
        <v>56</v>
      </c>
      <c r="C7" s="55"/>
      <c r="D7" s="56" t="s">
        <v>33</v>
      </c>
      <c r="E7" s="57" t="s">
        <v>34</v>
      </c>
      <c r="F7" s="57" t="s">
        <v>35</v>
      </c>
      <c r="G7" s="50" t="s">
        <v>252</v>
      </c>
      <c r="H7" s="51" t="s">
        <v>36</v>
      </c>
      <c r="I7" s="53" t="s">
        <v>37</v>
      </c>
      <c r="J7" s="58" t="s">
        <v>38</v>
      </c>
      <c r="K7" s="58" t="s">
        <v>57</v>
      </c>
      <c r="L7" s="58" t="s">
        <v>58</v>
      </c>
      <c r="M7" s="58" t="s">
        <v>55</v>
      </c>
      <c r="N7" s="58" t="s">
        <v>48</v>
      </c>
      <c r="O7" s="59">
        <v>1</v>
      </c>
      <c r="P7" s="59">
        <v>10</v>
      </c>
      <c r="Q7" s="58">
        <v>1</v>
      </c>
      <c r="R7" s="21" t="s">
        <v>43</v>
      </c>
      <c r="S7" s="102">
        <v>0</v>
      </c>
      <c r="T7" s="54">
        <v>0.216</v>
      </c>
      <c r="U7" s="54">
        <v>0.216</v>
      </c>
      <c r="V7" s="106">
        <v>1896.34</v>
      </c>
      <c r="W7" s="51">
        <v>12</v>
      </c>
      <c r="X7" s="54">
        <v>930</v>
      </c>
      <c r="Y7" s="54">
        <f t="shared" si="3"/>
        <v>11160</v>
      </c>
      <c r="Z7" s="58" t="s">
        <v>228</v>
      </c>
      <c r="AA7" s="58" t="s">
        <v>229</v>
      </c>
      <c r="AB7" s="58"/>
      <c r="AC7" s="84"/>
      <c r="AD7" s="85">
        <v>42370</v>
      </c>
      <c r="AE7" s="59">
        <v>24</v>
      </c>
      <c r="AF7" s="54">
        <f t="shared" si="0"/>
        <v>0</v>
      </c>
      <c r="AG7" s="54">
        <f t="shared" si="1"/>
        <v>0.43199999999999994</v>
      </c>
      <c r="AH7" s="54">
        <f t="shared" si="2"/>
        <v>0.43199999999999994</v>
      </c>
      <c r="AI7" s="86" t="s">
        <v>179</v>
      </c>
      <c r="AJ7" s="22" t="s">
        <v>204</v>
      </c>
    </row>
    <row r="8" spans="1:36" s="1" customFormat="1" ht="32.25" customHeight="1" x14ac:dyDescent="0.2">
      <c r="A8" s="52">
        <v>6</v>
      </c>
      <c r="B8" s="55" t="s">
        <v>59</v>
      </c>
      <c r="C8" s="55"/>
      <c r="D8" s="56" t="s">
        <v>33</v>
      </c>
      <c r="E8" s="57" t="s">
        <v>34</v>
      </c>
      <c r="F8" s="57" t="s">
        <v>35</v>
      </c>
      <c r="G8" s="50" t="s">
        <v>252</v>
      </c>
      <c r="H8" s="51" t="s">
        <v>36</v>
      </c>
      <c r="I8" s="53" t="s">
        <v>37</v>
      </c>
      <c r="J8" s="58" t="s">
        <v>38</v>
      </c>
      <c r="K8" s="58" t="s">
        <v>60</v>
      </c>
      <c r="L8" s="58" t="s">
        <v>61</v>
      </c>
      <c r="M8" s="58" t="s">
        <v>41</v>
      </c>
      <c r="N8" s="58" t="s">
        <v>42</v>
      </c>
      <c r="O8" s="59">
        <v>3</v>
      </c>
      <c r="P8" s="59">
        <v>25</v>
      </c>
      <c r="Q8" s="58">
        <v>1</v>
      </c>
      <c r="R8" s="21" t="s">
        <v>43</v>
      </c>
      <c r="S8" s="102">
        <v>0</v>
      </c>
      <c r="T8" s="54">
        <v>26.658999999999999</v>
      </c>
      <c r="U8" s="54">
        <v>26.658999999999999</v>
      </c>
      <c r="V8" s="106">
        <v>62414.75</v>
      </c>
      <c r="W8" s="51">
        <v>12</v>
      </c>
      <c r="X8" s="54">
        <v>4740</v>
      </c>
      <c r="Y8" s="54">
        <f t="shared" si="3"/>
        <v>56880</v>
      </c>
      <c r="Z8" s="58" t="s">
        <v>228</v>
      </c>
      <c r="AA8" s="58" t="s">
        <v>229</v>
      </c>
      <c r="AB8" s="58"/>
      <c r="AC8" s="84"/>
      <c r="AD8" s="85">
        <v>42370</v>
      </c>
      <c r="AE8" s="59">
        <v>24</v>
      </c>
      <c r="AF8" s="54">
        <f t="shared" si="0"/>
        <v>0</v>
      </c>
      <c r="AG8" s="54">
        <f t="shared" si="1"/>
        <v>53.317999999999998</v>
      </c>
      <c r="AH8" s="54">
        <f t="shared" si="2"/>
        <v>53.317999999999998</v>
      </c>
      <c r="AI8" s="86" t="s">
        <v>179</v>
      </c>
      <c r="AJ8" s="22" t="s">
        <v>177</v>
      </c>
    </row>
    <row r="9" spans="1:36" s="1" customFormat="1" ht="32.25" customHeight="1" x14ac:dyDescent="0.2">
      <c r="A9" s="52">
        <v>7</v>
      </c>
      <c r="B9" s="55" t="s">
        <v>62</v>
      </c>
      <c r="C9" s="55"/>
      <c r="D9" s="56" t="s">
        <v>33</v>
      </c>
      <c r="E9" s="57" t="s">
        <v>34</v>
      </c>
      <c r="F9" s="57" t="s">
        <v>35</v>
      </c>
      <c r="G9" s="50" t="s">
        <v>252</v>
      </c>
      <c r="H9" s="51" t="s">
        <v>36</v>
      </c>
      <c r="I9" s="53" t="s">
        <v>37</v>
      </c>
      <c r="J9" s="58" t="s">
        <v>38</v>
      </c>
      <c r="K9" s="58" t="s">
        <v>63</v>
      </c>
      <c r="L9" s="58" t="s">
        <v>64</v>
      </c>
      <c r="M9" s="58" t="s">
        <v>47</v>
      </c>
      <c r="N9" s="58" t="s">
        <v>48</v>
      </c>
      <c r="O9" s="59">
        <v>3</v>
      </c>
      <c r="P9" s="59">
        <v>40</v>
      </c>
      <c r="Q9" s="58">
        <v>1</v>
      </c>
      <c r="R9" s="21" t="s">
        <v>43</v>
      </c>
      <c r="S9" s="102">
        <v>0</v>
      </c>
      <c r="T9" s="103">
        <v>0.39400000000000002</v>
      </c>
      <c r="U9" s="104">
        <v>0.39400000000000002</v>
      </c>
      <c r="V9" s="107">
        <v>2910.64</v>
      </c>
      <c r="W9" s="51">
        <v>12</v>
      </c>
      <c r="X9" s="54">
        <v>260</v>
      </c>
      <c r="Y9" s="54">
        <f t="shared" si="3"/>
        <v>3120</v>
      </c>
      <c r="Z9" s="58" t="s">
        <v>228</v>
      </c>
      <c r="AA9" s="58" t="s">
        <v>229</v>
      </c>
      <c r="AB9" s="58"/>
      <c r="AC9" s="84"/>
      <c r="AD9" s="85">
        <v>42370</v>
      </c>
      <c r="AE9" s="59">
        <v>24</v>
      </c>
      <c r="AF9" s="54">
        <f t="shared" si="0"/>
        <v>0</v>
      </c>
      <c r="AG9" s="54">
        <f t="shared" si="1"/>
        <v>0.78800000000000003</v>
      </c>
      <c r="AH9" s="54">
        <f t="shared" si="2"/>
        <v>0.78800000000000003</v>
      </c>
      <c r="AI9" s="86" t="s">
        <v>179</v>
      </c>
      <c r="AJ9" s="22" t="s">
        <v>205</v>
      </c>
    </row>
    <row r="10" spans="1:36" s="1" customFormat="1" ht="32.25" customHeight="1" x14ac:dyDescent="0.2">
      <c r="A10" s="52">
        <v>8</v>
      </c>
      <c r="B10" s="55" t="s">
        <v>65</v>
      </c>
      <c r="C10" s="55"/>
      <c r="D10" s="56" t="s">
        <v>33</v>
      </c>
      <c r="E10" s="57" t="s">
        <v>34</v>
      </c>
      <c r="F10" s="57" t="s">
        <v>35</v>
      </c>
      <c r="G10" s="50" t="s">
        <v>252</v>
      </c>
      <c r="H10" s="51" t="s">
        <v>36</v>
      </c>
      <c r="I10" s="53" t="s">
        <v>37</v>
      </c>
      <c r="J10" s="58" t="s">
        <v>38</v>
      </c>
      <c r="K10" s="58" t="s">
        <v>66</v>
      </c>
      <c r="L10" s="58" t="s">
        <v>67</v>
      </c>
      <c r="M10" s="58" t="s">
        <v>55</v>
      </c>
      <c r="N10" s="58" t="s">
        <v>48</v>
      </c>
      <c r="O10" s="59">
        <v>3</v>
      </c>
      <c r="P10" s="59">
        <v>40</v>
      </c>
      <c r="Q10" s="58">
        <v>1</v>
      </c>
      <c r="R10" s="21" t="s">
        <v>43</v>
      </c>
      <c r="S10" s="102">
        <v>0</v>
      </c>
      <c r="T10" s="54">
        <v>1.3620000000000001</v>
      </c>
      <c r="U10" s="54">
        <v>1.3620000000000001</v>
      </c>
      <c r="V10" s="106">
        <v>6115.33</v>
      </c>
      <c r="W10" s="51">
        <v>12</v>
      </c>
      <c r="X10" s="54">
        <v>660</v>
      </c>
      <c r="Y10" s="54">
        <f t="shared" si="3"/>
        <v>7920</v>
      </c>
      <c r="Z10" s="58" t="s">
        <v>228</v>
      </c>
      <c r="AA10" s="58" t="s">
        <v>229</v>
      </c>
      <c r="AB10" s="58"/>
      <c r="AC10" s="84"/>
      <c r="AD10" s="85">
        <v>42370</v>
      </c>
      <c r="AE10" s="59">
        <v>24</v>
      </c>
      <c r="AF10" s="54">
        <f t="shared" si="0"/>
        <v>0</v>
      </c>
      <c r="AG10" s="54">
        <f t="shared" si="1"/>
        <v>2.7240000000000002</v>
      </c>
      <c r="AH10" s="54">
        <f t="shared" si="2"/>
        <v>2.7240000000000002</v>
      </c>
      <c r="AI10" s="86" t="s">
        <v>179</v>
      </c>
      <c r="AJ10" s="22" t="s">
        <v>206</v>
      </c>
    </row>
    <row r="11" spans="1:36" s="1" customFormat="1" ht="32.25" customHeight="1" x14ac:dyDescent="0.2">
      <c r="A11" s="52">
        <v>9</v>
      </c>
      <c r="B11" s="55" t="s">
        <v>68</v>
      </c>
      <c r="C11" s="55"/>
      <c r="D11" s="56" t="s">
        <v>33</v>
      </c>
      <c r="E11" s="57" t="s">
        <v>34</v>
      </c>
      <c r="F11" s="57" t="s">
        <v>35</v>
      </c>
      <c r="G11" s="50" t="s">
        <v>252</v>
      </c>
      <c r="H11" s="51" t="s">
        <v>36</v>
      </c>
      <c r="I11" s="53" t="s">
        <v>37</v>
      </c>
      <c r="J11" s="58" t="s">
        <v>38</v>
      </c>
      <c r="K11" s="58" t="s">
        <v>45</v>
      </c>
      <c r="L11" s="58" t="s">
        <v>46</v>
      </c>
      <c r="M11" s="58" t="s">
        <v>47</v>
      </c>
      <c r="N11" s="58" t="s">
        <v>48</v>
      </c>
      <c r="O11" s="59">
        <v>3</v>
      </c>
      <c r="P11" s="59">
        <v>6</v>
      </c>
      <c r="Q11" s="58">
        <v>1</v>
      </c>
      <c r="R11" s="21" t="s">
        <v>43</v>
      </c>
      <c r="S11" s="102">
        <v>0</v>
      </c>
      <c r="T11" s="102">
        <v>0</v>
      </c>
      <c r="U11" s="102"/>
      <c r="V11" s="107">
        <v>492.2</v>
      </c>
      <c r="W11" s="51">
        <v>12</v>
      </c>
      <c r="X11" s="54">
        <v>40</v>
      </c>
      <c r="Y11" s="54">
        <f t="shared" si="3"/>
        <v>480</v>
      </c>
      <c r="Z11" s="58" t="s">
        <v>228</v>
      </c>
      <c r="AA11" s="58" t="s">
        <v>229</v>
      </c>
      <c r="AB11" s="58"/>
      <c r="AC11" s="84"/>
      <c r="AD11" s="85">
        <v>42370</v>
      </c>
      <c r="AE11" s="59">
        <v>24</v>
      </c>
      <c r="AF11" s="54">
        <f t="shared" si="0"/>
        <v>0</v>
      </c>
      <c r="AG11" s="54">
        <f t="shared" si="1"/>
        <v>0</v>
      </c>
      <c r="AH11" s="54">
        <f t="shared" si="2"/>
        <v>0</v>
      </c>
      <c r="AI11" s="86" t="s">
        <v>179</v>
      </c>
      <c r="AJ11" s="22" t="s">
        <v>226</v>
      </c>
    </row>
    <row r="12" spans="1:36" s="1" customFormat="1" ht="32.25" customHeight="1" x14ac:dyDescent="0.2">
      <c r="A12" s="52">
        <v>10</v>
      </c>
      <c r="B12" s="55" t="s">
        <v>69</v>
      </c>
      <c r="C12" s="55"/>
      <c r="D12" s="56" t="s">
        <v>33</v>
      </c>
      <c r="E12" s="57" t="s">
        <v>34</v>
      </c>
      <c r="F12" s="57" t="s">
        <v>35</v>
      </c>
      <c r="G12" s="50" t="s">
        <v>252</v>
      </c>
      <c r="H12" s="51" t="s">
        <v>36</v>
      </c>
      <c r="I12" s="53" t="s">
        <v>37</v>
      </c>
      <c r="J12" s="58" t="s">
        <v>38</v>
      </c>
      <c r="K12" s="58" t="s">
        <v>70</v>
      </c>
      <c r="L12" s="58" t="s">
        <v>71</v>
      </c>
      <c r="M12" s="58" t="s">
        <v>41</v>
      </c>
      <c r="N12" s="58" t="s">
        <v>42</v>
      </c>
      <c r="O12" s="59">
        <v>3</v>
      </c>
      <c r="P12" s="59">
        <v>40</v>
      </c>
      <c r="Q12" s="58">
        <v>1</v>
      </c>
      <c r="R12" s="21" t="s">
        <v>43</v>
      </c>
      <c r="S12" s="102">
        <v>0</v>
      </c>
      <c r="T12" s="54">
        <v>31.219000000000001</v>
      </c>
      <c r="U12" s="54">
        <v>31.219000000000001</v>
      </c>
      <c r="V12" s="106">
        <v>74324.710000000006</v>
      </c>
      <c r="W12" s="51">
        <v>12</v>
      </c>
      <c r="X12" s="54">
        <v>7090</v>
      </c>
      <c r="Y12" s="54">
        <f t="shared" si="3"/>
        <v>85080</v>
      </c>
      <c r="Z12" s="58" t="s">
        <v>228</v>
      </c>
      <c r="AA12" s="58" t="s">
        <v>229</v>
      </c>
      <c r="AB12" s="58"/>
      <c r="AC12" s="84"/>
      <c r="AD12" s="85">
        <v>42370</v>
      </c>
      <c r="AE12" s="59">
        <v>24</v>
      </c>
      <c r="AF12" s="54">
        <f t="shared" si="0"/>
        <v>0</v>
      </c>
      <c r="AG12" s="54">
        <f t="shared" si="1"/>
        <v>62.438000000000002</v>
      </c>
      <c r="AH12" s="54">
        <f t="shared" si="2"/>
        <v>62.438000000000002</v>
      </c>
      <c r="AI12" s="86" t="s">
        <v>179</v>
      </c>
      <c r="AJ12" s="22" t="s">
        <v>177</v>
      </c>
    </row>
    <row r="13" spans="1:36" s="1" customFormat="1" ht="32.25" customHeight="1" x14ac:dyDescent="0.2">
      <c r="A13" s="52">
        <v>11</v>
      </c>
      <c r="B13" s="55" t="s">
        <v>72</v>
      </c>
      <c r="C13" s="55"/>
      <c r="D13" s="56" t="s">
        <v>33</v>
      </c>
      <c r="E13" s="57" t="s">
        <v>34</v>
      </c>
      <c r="F13" s="57" t="s">
        <v>35</v>
      </c>
      <c r="G13" s="50" t="s">
        <v>252</v>
      </c>
      <c r="H13" s="51" t="s">
        <v>36</v>
      </c>
      <c r="I13" s="53" t="s">
        <v>37</v>
      </c>
      <c r="J13" s="58" t="s">
        <v>38</v>
      </c>
      <c r="K13" s="58" t="s">
        <v>45</v>
      </c>
      <c r="L13" s="58" t="s">
        <v>73</v>
      </c>
      <c r="M13" s="58" t="s">
        <v>74</v>
      </c>
      <c r="N13" s="58" t="s">
        <v>75</v>
      </c>
      <c r="O13" s="59">
        <v>3</v>
      </c>
      <c r="P13" s="59">
        <v>80</v>
      </c>
      <c r="Q13" s="58">
        <v>1</v>
      </c>
      <c r="R13" s="21" t="s">
        <v>43</v>
      </c>
      <c r="S13" s="54">
        <v>3.548</v>
      </c>
      <c r="T13" s="54">
        <v>6.8789999999999996</v>
      </c>
      <c r="U13" s="54">
        <v>10.427</v>
      </c>
      <c r="V13" s="106">
        <v>48457.26</v>
      </c>
      <c r="W13" s="51">
        <v>12</v>
      </c>
      <c r="X13" s="54">
        <v>3650</v>
      </c>
      <c r="Y13" s="54">
        <f t="shared" si="3"/>
        <v>43800</v>
      </c>
      <c r="Z13" s="58" t="s">
        <v>228</v>
      </c>
      <c r="AA13" s="58" t="s">
        <v>229</v>
      </c>
      <c r="AB13" s="58"/>
      <c r="AC13" s="84"/>
      <c r="AD13" s="85">
        <v>42370</v>
      </c>
      <c r="AE13" s="59">
        <v>24</v>
      </c>
      <c r="AF13" s="54">
        <f t="shared" si="0"/>
        <v>7.0960000000000001</v>
      </c>
      <c r="AG13" s="54">
        <f t="shared" si="1"/>
        <v>13.757999999999999</v>
      </c>
      <c r="AH13" s="54">
        <f t="shared" si="2"/>
        <v>20.853999999999999</v>
      </c>
      <c r="AI13" s="86" t="s">
        <v>179</v>
      </c>
      <c r="AJ13" s="22" t="s">
        <v>209</v>
      </c>
    </row>
    <row r="14" spans="1:36" s="1" customFormat="1" ht="32.25" customHeight="1" x14ac:dyDescent="0.2">
      <c r="A14" s="52">
        <v>12</v>
      </c>
      <c r="B14" s="55" t="s">
        <v>76</v>
      </c>
      <c r="C14" s="55"/>
      <c r="D14" s="56" t="s">
        <v>33</v>
      </c>
      <c r="E14" s="57" t="s">
        <v>34</v>
      </c>
      <c r="F14" s="57" t="s">
        <v>35</v>
      </c>
      <c r="G14" s="50" t="s">
        <v>252</v>
      </c>
      <c r="H14" s="51" t="s">
        <v>36</v>
      </c>
      <c r="I14" s="53" t="s">
        <v>37</v>
      </c>
      <c r="J14" s="58" t="s">
        <v>38</v>
      </c>
      <c r="K14" s="58" t="s">
        <v>45</v>
      </c>
      <c r="L14" s="58" t="s">
        <v>73</v>
      </c>
      <c r="M14" s="58" t="s">
        <v>74</v>
      </c>
      <c r="N14" s="58" t="s">
        <v>75</v>
      </c>
      <c r="O14" s="59">
        <v>3</v>
      </c>
      <c r="P14" s="59">
        <v>100</v>
      </c>
      <c r="Q14" s="58">
        <v>1</v>
      </c>
      <c r="R14" s="21" t="s">
        <v>43</v>
      </c>
      <c r="S14" s="54">
        <v>10.98</v>
      </c>
      <c r="T14" s="54">
        <v>40.655000000000001</v>
      </c>
      <c r="U14" s="54">
        <v>51.634999999999998</v>
      </c>
      <c r="V14" s="106">
        <v>209444.31</v>
      </c>
      <c r="W14" s="51">
        <v>12</v>
      </c>
      <c r="X14" s="54">
        <v>12240</v>
      </c>
      <c r="Y14" s="54">
        <f t="shared" si="3"/>
        <v>146880</v>
      </c>
      <c r="Z14" s="58" t="s">
        <v>228</v>
      </c>
      <c r="AA14" s="58" t="s">
        <v>229</v>
      </c>
      <c r="AB14" s="58"/>
      <c r="AC14" s="84"/>
      <c r="AD14" s="85">
        <v>42370</v>
      </c>
      <c r="AE14" s="59">
        <v>24</v>
      </c>
      <c r="AF14" s="54">
        <f t="shared" si="0"/>
        <v>21.96</v>
      </c>
      <c r="AG14" s="54">
        <f t="shared" si="1"/>
        <v>81.31</v>
      </c>
      <c r="AH14" s="54">
        <f t="shared" si="2"/>
        <v>103.27</v>
      </c>
      <c r="AI14" s="86" t="s">
        <v>179</v>
      </c>
      <c r="AJ14" s="22" t="s">
        <v>210</v>
      </c>
    </row>
    <row r="15" spans="1:36" s="1" customFormat="1" ht="32.25" customHeight="1" x14ac:dyDescent="0.2">
      <c r="A15" s="52">
        <v>13</v>
      </c>
      <c r="B15" s="55" t="s">
        <v>77</v>
      </c>
      <c r="C15" s="55"/>
      <c r="D15" s="56" t="s">
        <v>33</v>
      </c>
      <c r="E15" s="57" t="s">
        <v>34</v>
      </c>
      <c r="F15" s="57" t="s">
        <v>35</v>
      </c>
      <c r="G15" s="50" t="s">
        <v>252</v>
      </c>
      <c r="H15" s="51" t="s">
        <v>36</v>
      </c>
      <c r="I15" s="53" t="s">
        <v>37</v>
      </c>
      <c r="J15" s="58" t="s">
        <v>38</v>
      </c>
      <c r="K15" s="58" t="s">
        <v>45</v>
      </c>
      <c r="L15" s="58" t="s">
        <v>46</v>
      </c>
      <c r="M15" s="58" t="s">
        <v>55</v>
      </c>
      <c r="N15" s="58" t="s">
        <v>48</v>
      </c>
      <c r="O15" s="59">
        <v>3</v>
      </c>
      <c r="P15" s="59">
        <v>100</v>
      </c>
      <c r="Q15" s="58">
        <v>1</v>
      </c>
      <c r="R15" s="21" t="s">
        <v>43</v>
      </c>
      <c r="S15" s="102">
        <v>0</v>
      </c>
      <c r="T15" s="54">
        <v>40.020000000000003</v>
      </c>
      <c r="U15" s="54">
        <v>40.020000000000003</v>
      </c>
      <c r="V15" s="106">
        <v>186540.39</v>
      </c>
      <c r="W15" s="51">
        <v>12</v>
      </c>
      <c r="X15" s="54">
        <v>14430</v>
      </c>
      <c r="Y15" s="54">
        <f t="shared" si="3"/>
        <v>173160</v>
      </c>
      <c r="Z15" s="58" t="s">
        <v>228</v>
      </c>
      <c r="AA15" s="58" t="s">
        <v>229</v>
      </c>
      <c r="AB15" s="58"/>
      <c r="AC15" s="84"/>
      <c r="AD15" s="85">
        <v>42370</v>
      </c>
      <c r="AE15" s="59">
        <v>24</v>
      </c>
      <c r="AF15" s="54">
        <f t="shared" si="0"/>
        <v>0</v>
      </c>
      <c r="AG15" s="54">
        <f t="shared" si="1"/>
        <v>80.040000000000006</v>
      </c>
      <c r="AH15" s="54">
        <f t="shared" si="2"/>
        <v>80.040000000000006</v>
      </c>
      <c r="AI15" s="86" t="s">
        <v>179</v>
      </c>
      <c r="AJ15" s="22" t="s">
        <v>211</v>
      </c>
    </row>
    <row r="16" spans="1:36" s="1" customFormat="1" ht="32.25" customHeight="1" x14ac:dyDescent="0.2">
      <c r="A16" s="52">
        <v>14</v>
      </c>
      <c r="B16" s="55" t="s">
        <v>78</v>
      </c>
      <c r="C16" s="55"/>
      <c r="D16" s="56" t="s">
        <v>33</v>
      </c>
      <c r="E16" s="57" t="s">
        <v>34</v>
      </c>
      <c r="F16" s="57" t="s">
        <v>35</v>
      </c>
      <c r="G16" s="50" t="s">
        <v>252</v>
      </c>
      <c r="H16" s="51" t="s">
        <v>36</v>
      </c>
      <c r="I16" s="53" t="s">
        <v>37</v>
      </c>
      <c r="J16" s="58" t="s">
        <v>38</v>
      </c>
      <c r="K16" s="58" t="s">
        <v>79</v>
      </c>
      <c r="L16" s="58" t="s">
        <v>80</v>
      </c>
      <c r="M16" s="58" t="s">
        <v>74</v>
      </c>
      <c r="N16" s="58" t="s">
        <v>75</v>
      </c>
      <c r="O16" s="59">
        <v>3</v>
      </c>
      <c r="P16" s="59">
        <v>25</v>
      </c>
      <c r="Q16" s="58">
        <v>1</v>
      </c>
      <c r="R16" s="21" t="s">
        <v>43</v>
      </c>
      <c r="S16" s="54">
        <v>0.68799999999999994</v>
      </c>
      <c r="T16" s="54">
        <v>4.2990000000000004</v>
      </c>
      <c r="U16" s="54">
        <v>4.9870000000000001</v>
      </c>
      <c r="V16" s="106">
        <v>23610.17</v>
      </c>
      <c r="W16" s="51">
        <v>12</v>
      </c>
      <c r="X16" s="54">
        <v>1420</v>
      </c>
      <c r="Y16" s="54">
        <f t="shared" si="3"/>
        <v>17040</v>
      </c>
      <c r="Z16" s="58" t="s">
        <v>228</v>
      </c>
      <c r="AA16" s="58" t="s">
        <v>229</v>
      </c>
      <c r="AB16" s="58"/>
      <c r="AC16" s="84"/>
      <c r="AD16" s="85">
        <v>42370</v>
      </c>
      <c r="AE16" s="59">
        <v>24</v>
      </c>
      <c r="AF16" s="54">
        <f t="shared" si="0"/>
        <v>1.3759999999999999</v>
      </c>
      <c r="AG16" s="54">
        <f t="shared" si="1"/>
        <v>8.5980000000000008</v>
      </c>
      <c r="AH16" s="54">
        <f t="shared" si="2"/>
        <v>9.9740000000000002</v>
      </c>
      <c r="AI16" s="86" t="s">
        <v>179</v>
      </c>
      <c r="AJ16" s="22" t="s">
        <v>212</v>
      </c>
    </row>
    <row r="17" spans="1:40" s="1" customFormat="1" ht="32.25" customHeight="1" x14ac:dyDescent="0.2">
      <c r="A17" s="52">
        <v>15</v>
      </c>
      <c r="B17" s="55" t="s">
        <v>81</v>
      </c>
      <c r="C17" s="55"/>
      <c r="D17" s="56" t="s">
        <v>33</v>
      </c>
      <c r="E17" s="57" t="s">
        <v>34</v>
      </c>
      <c r="F17" s="57" t="s">
        <v>35</v>
      </c>
      <c r="G17" s="50" t="s">
        <v>252</v>
      </c>
      <c r="H17" s="51" t="s">
        <v>36</v>
      </c>
      <c r="I17" s="53" t="s">
        <v>37</v>
      </c>
      <c r="J17" s="58" t="s">
        <v>38</v>
      </c>
      <c r="K17" s="58" t="s">
        <v>82</v>
      </c>
      <c r="L17" s="58" t="s">
        <v>83</v>
      </c>
      <c r="M17" s="58" t="s">
        <v>41</v>
      </c>
      <c r="N17" s="58" t="s">
        <v>42</v>
      </c>
      <c r="O17" s="59">
        <v>3</v>
      </c>
      <c r="P17" s="59">
        <v>20</v>
      </c>
      <c r="Q17" s="58">
        <v>1</v>
      </c>
      <c r="R17" s="21" t="s">
        <v>43</v>
      </c>
      <c r="S17" s="102">
        <v>0</v>
      </c>
      <c r="T17" s="54">
        <v>25.209</v>
      </c>
      <c r="U17" s="54">
        <v>25.209</v>
      </c>
      <c r="V17" s="106">
        <v>58716.24</v>
      </c>
      <c r="W17" s="51">
        <v>12</v>
      </c>
      <c r="X17" s="54">
        <v>4250</v>
      </c>
      <c r="Y17" s="54">
        <f t="shared" si="3"/>
        <v>51000</v>
      </c>
      <c r="Z17" s="58" t="s">
        <v>228</v>
      </c>
      <c r="AA17" s="58" t="s">
        <v>229</v>
      </c>
      <c r="AB17" s="58"/>
      <c r="AC17" s="84"/>
      <c r="AD17" s="85">
        <v>42370</v>
      </c>
      <c r="AE17" s="59">
        <v>24</v>
      </c>
      <c r="AF17" s="54">
        <f t="shared" si="0"/>
        <v>0</v>
      </c>
      <c r="AG17" s="54">
        <f t="shared" si="1"/>
        <v>50.418000000000006</v>
      </c>
      <c r="AH17" s="54">
        <f t="shared" si="2"/>
        <v>50.418000000000006</v>
      </c>
      <c r="AI17" s="86" t="s">
        <v>179</v>
      </c>
      <c r="AJ17" s="22" t="s">
        <v>177</v>
      </c>
    </row>
    <row r="18" spans="1:40" s="1" customFormat="1" ht="32.25" customHeight="1" x14ac:dyDescent="0.2">
      <c r="A18" s="52">
        <v>16</v>
      </c>
      <c r="B18" s="55" t="s">
        <v>84</v>
      </c>
      <c r="C18" s="55"/>
      <c r="D18" s="56" t="s">
        <v>33</v>
      </c>
      <c r="E18" s="57" t="s">
        <v>34</v>
      </c>
      <c r="F18" s="57" t="s">
        <v>35</v>
      </c>
      <c r="G18" s="50" t="s">
        <v>252</v>
      </c>
      <c r="H18" s="51" t="s">
        <v>36</v>
      </c>
      <c r="I18" s="53" t="s">
        <v>37</v>
      </c>
      <c r="J18" s="58" t="s">
        <v>38</v>
      </c>
      <c r="K18" s="58" t="s">
        <v>82</v>
      </c>
      <c r="L18" s="58" t="s">
        <v>85</v>
      </c>
      <c r="M18" s="58" t="s">
        <v>41</v>
      </c>
      <c r="N18" s="58" t="s">
        <v>42</v>
      </c>
      <c r="O18" s="59">
        <v>3</v>
      </c>
      <c r="P18" s="59">
        <v>50</v>
      </c>
      <c r="Q18" s="58">
        <v>1</v>
      </c>
      <c r="R18" s="21" t="s">
        <v>43</v>
      </c>
      <c r="S18" s="102">
        <v>0</v>
      </c>
      <c r="T18" s="54">
        <v>38.941000000000003</v>
      </c>
      <c r="U18" s="54">
        <v>38.941000000000003</v>
      </c>
      <c r="V18" s="106">
        <v>92646.55</v>
      </c>
      <c r="W18" s="51">
        <v>12</v>
      </c>
      <c r="X18" s="54">
        <v>7790</v>
      </c>
      <c r="Y18" s="54">
        <f t="shared" si="3"/>
        <v>93480</v>
      </c>
      <c r="Z18" s="58" t="s">
        <v>228</v>
      </c>
      <c r="AA18" s="58" t="s">
        <v>229</v>
      </c>
      <c r="AB18" s="58"/>
      <c r="AC18" s="84"/>
      <c r="AD18" s="85">
        <v>42370</v>
      </c>
      <c r="AE18" s="59">
        <v>24</v>
      </c>
      <c r="AF18" s="54">
        <f t="shared" si="0"/>
        <v>0</v>
      </c>
      <c r="AG18" s="54">
        <f t="shared" si="1"/>
        <v>77.882000000000005</v>
      </c>
      <c r="AH18" s="54">
        <f t="shared" si="2"/>
        <v>77.882000000000005</v>
      </c>
      <c r="AI18" s="86" t="s">
        <v>179</v>
      </c>
      <c r="AJ18" s="22" t="s">
        <v>177</v>
      </c>
    </row>
    <row r="19" spans="1:40" s="1" customFormat="1" ht="32.25" customHeight="1" x14ac:dyDescent="0.2">
      <c r="A19" s="52">
        <v>17</v>
      </c>
      <c r="B19" s="55" t="s">
        <v>86</v>
      </c>
      <c r="C19" s="55"/>
      <c r="D19" s="56" t="s">
        <v>33</v>
      </c>
      <c r="E19" s="57" t="s">
        <v>34</v>
      </c>
      <c r="F19" s="57" t="s">
        <v>35</v>
      </c>
      <c r="G19" s="50" t="s">
        <v>252</v>
      </c>
      <c r="H19" s="51" t="s">
        <v>36</v>
      </c>
      <c r="I19" s="53" t="s">
        <v>37</v>
      </c>
      <c r="J19" s="58" t="s">
        <v>38</v>
      </c>
      <c r="K19" s="58" t="s">
        <v>87</v>
      </c>
      <c r="L19" s="58" t="s">
        <v>88</v>
      </c>
      <c r="M19" s="58" t="s">
        <v>89</v>
      </c>
      <c r="N19" s="58" t="s">
        <v>90</v>
      </c>
      <c r="O19" s="59">
        <v>3</v>
      </c>
      <c r="P19" s="59">
        <v>33</v>
      </c>
      <c r="Q19" s="58">
        <v>1</v>
      </c>
      <c r="R19" s="21" t="s">
        <v>43</v>
      </c>
      <c r="S19" s="54">
        <v>7.7130000000000001</v>
      </c>
      <c r="T19" s="54">
        <v>1.139</v>
      </c>
      <c r="U19" s="54">
        <v>8.8520000000000003</v>
      </c>
      <c r="V19" s="106">
        <v>41758.79</v>
      </c>
      <c r="W19" s="51">
        <v>12</v>
      </c>
      <c r="X19" s="54">
        <v>4160</v>
      </c>
      <c r="Y19" s="54">
        <f t="shared" si="3"/>
        <v>49920</v>
      </c>
      <c r="Z19" s="58" t="s">
        <v>228</v>
      </c>
      <c r="AA19" s="58" t="s">
        <v>229</v>
      </c>
      <c r="AB19" s="58"/>
      <c r="AC19" s="84"/>
      <c r="AD19" s="85">
        <v>42370</v>
      </c>
      <c r="AE19" s="59">
        <v>24</v>
      </c>
      <c r="AF19" s="54">
        <f t="shared" si="0"/>
        <v>15.426000000000002</v>
      </c>
      <c r="AG19" s="54">
        <f t="shared" si="1"/>
        <v>2.278</v>
      </c>
      <c r="AH19" s="54">
        <f t="shared" si="2"/>
        <v>17.704000000000001</v>
      </c>
      <c r="AI19" s="86" t="s">
        <v>179</v>
      </c>
      <c r="AJ19" s="22"/>
    </row>
    <row r="20" spans="1:40" s="1" customFormat="1" ht="32.25" customHeight="1" x14ac:dyDescent="0.2">
      <c r="A20" s="52">
        <v>18</v>
      </c>
      <c r="B20" s="55" t="s">
        <v>91</v>
      </c>
      <c r="C20" s="55"/>
      <c r="D20" s="56" t="s">
        <v>33</v>
      </c>
      <c r="E20" s="57" t="s">
        <v>34</v>
      </c>
      <c r="F20" s="57" t="s">
        <v>35</v>
      </c>
      <c r="G20" s="50" t="s">
        <v>252</v>
      </c>
      <c r="H20" s="51" t="s">
        <v>36</v>
      </c>
      <c r="I20" s="53" t="s">
        <v>37</v>
      </c>
      <c r="J20" s="58" t="s">
        <v>38</v>
      </c>
      <c r="K20" s="58" t="s">
        <v>92</v>
      </c>
      <c r="L20" s="58" t="s">
        <v>93</v>
      </c>
      <c r="M20" s="58" t="s">
        <v>41</v>
      </c>
      <c r="N20" s="58" t="s">
        <v>42</v>
      </c>
      <c r="O20" s="59">
        <v>1</v>
      </c>
      <c r="P20" s="59">
        <v>25</v>
      </c>
      <c r="Q20" s="58">
        <v>1</v>
      </c>
      <c r="R20" s="21" t="s">
        <v>43</v>
      </c>
      <c r="S20" s="102">
        <v>0</v>
      </c>
      <c r="T20" s="54">
        <v>9.0709999999999997</v>
      </c>
      <c r="U20" s="54">
        <v>9.0709999999999997</v>
      </c>
      <c r="V20" s="106">
        <v>21673.66</v>
      </c>
      <c r="W20" s="51">
        <v>12</v>
      </c>
      <c r="X20" s="54">
        <v>1750</v>
      </c>
      <c r="Y20" s="54">
        <f t="shared" si="3"/>
        <v>21000</v>
      </c>
      <c r="Z20" s="58" t="s">
        <v>228</v>
      </c>
      <c r="AA20" s="58" t="s">
        <v>229</v>
      </c>
      <c r="AB20" s="58"/>
      <c r="AC20" s="84"/>
      <c r="AD20" s="85">
        <v>42370</v>
      </c>
      <c r="AE20" s="59">
        <v>24</v>
      </c>
      <c r="AF20" s="54">
        <f t="shared" si="0"/>
        <v>0</v>
      </c>
      <c r="AG20" s="54">
        <f t="shared" si="1"/>
        <v>18.141999999999999</v>
      </c>
      <c r="AH20" s="54">
        <f t="shared" si="2"/>
        <v>18.141999999999999</v>
      </c>
      <c r="AI20" s="86" t="s">
        <v>179</v>
      </c>
      <c r="AJ20" s="22" t="s">
        <v>177</v>
      </c>
    </row>
    <row r="21" spans="1:40" s="1" customFormat="1" ht="32.25" customHeight="1" x14ac:dyDescent="0.2">
      <c r="A21" s="52">
        <v>19</v>
      </c>
      <c r="B21" s="55" t="s">
        <v>94</v>
      </c>
      <c r="C21" s="55"/>
      <c r="D21" s="56" t="s">
        <v>33</v>
      </c>
      <c r="E21" s="57" t="s">
        <v>34</v>
      </c>
      <c r="F21" s="57" t="s">
        <v>35</v>
      </c>
      <c r="G21" s="50" t="s">
        <v>252</v>
      </c>
      <c r="H21" s="51" t="s">
        <v>36</v>
      </c>
      <c r="I21" s="53" t="s">
        <v>37</v>
      </c>
      <c r="J21" s="58" t="s">
        <v>38</v>
      </c>
      <c r="K21" s="58" t="s">
        <v>95</v>
      </c>
      <c r="L21" s="58" t="s">
        <v>96</v>
      </c>
      <c r="M21" s="58" t="s">
        <v>47</v>
      </c>
      <c r="N21" s="58" t="s">
        <v>48</v>
      </c>
      <c r="O21" s="59">
        <v>3</v>
      </c>
      <c r="P21" s="59">
        <v>25</v>
      </c>
      <c r="Q21" s="58">
        <v>1</v>
      </c>
      <c r="R21" s="21" t="s">
        <v>43</v>
      </c>
      <c r="S21" s="102">
        <v>0</v>
      </c>
      <c r="T21" s="102">
        <v>0</v>
      </c>
      <c r="U21" s="102">
        <v>0</v>
      </c>
      <c r="V21" s="107">
        <v>735.21</v>
      </c>
      <c r="W21" s="51">
        <v>12</v>
      </c>
      <c r="X21" s="54">
        <v>60</v>
      </c>
      <c r="Y21" s="54">
        <f t="shared" si="3"/>
        <v>720</v>
      </c>
      <c r="Z21" s="58" t="s">
        <v>228</v>
      </c>
      <c r="AA21" s="58" t="s">
        <v>229</v>
      </c>
      <c r="AB21" s="58"/>
      <c r="AC21" s="84"/>
      <c r="AD21" s="85">
        <v>42370</v>
      </c>
      <c r="AE21" s="59">
        <v>24</v>
      </c>
      <c r="AF21" s="54">
        <f t="shared" si="0"/>
        <v>0</v>
      </c>
      <c r="AG21" s="54">
        <f t="shared" si="1"/>
        <v>0</v>
      </c>
      <c r="AH21" s="54">
        <f t="shared" si="2"/>
        <v>0</v>
      </c>
      <c r="AI21" s="86" t="s">
        <v>179</v>
      </c>
      <c r="AJ21" s="22" t="s">
        <v>213</v>
      </c>
    </row>
    <row r="22" spans="1:40" s="1" customFormat="1" ht="32.25" customHeight="1" x14ac:dyDescent="0.2">
      <c r="A22" s="52">
        <v>20</v>
      </c>
      <c r="B22" s="55" t="s">
        <v>97</v>
      </c>
      <c r="C22" s="55"/>
      <c r="D22" s="56" t="s">
        <v>33</v>
      </c>
      <c r="E22" s="57" t="s">
        <v>34</v>
      </c>
      <c r="F22" s="57" t="s">
        <v>35</v>
      </c>
      <c r="G22" s="50" t="s">
        <v>252</v>
      </c>
      <c r="H22" s="51" t="s">
        <v>36</v>
      </c>
      <c r="I22" s="53" t="s">
        <v>37</v>
      </c>
      <c r="J22" s="58" t="s">
        <v>38</v>
      </c>
      <c r="K22" s="58" t="s">
        <v>98</v>
      </c>
      <c r="L22" s="58" t="s">
        <v>99</v>
      </c>
      <c r="M22" s="58" t="s">
        <v>47</v>
      </c>
      <c r="N22" s="58" t="s">
        <v>48</v>
      </c>
      <c r="O22" s="59">
        <v>3</v>
      </c>
      <c r="P22" s="59">
        <v>21</v>
      </c>
      <c r="Q22" s="58">
        <v>1</v>
      </c>
      <c r="R22" s="21" t="s">
        <v>43</v>
      </c>
      <c r="S22" s="102">
        <v>0</v>
      </c>
      <c r="T22" s="54">
        <v>3.0000000000000001E-3</v>
      </c>
      <c r="U22" s="54">
        <v>3.0000000000000001E-3</v>
      </c>
      <c r="V22" s="106">
        <v>634.07000000000005</v>
      </c>
      <c r="W22" s="51">
        <v>12</v>
      </c>
      <c r="X22" s="54">
        <v>60</v>
      </c>
      <c r="Y22" s="54">
        <f t="shared" si="3"/>
        <v>720</v>
      </c>
      <c r="Z22" s="58" t="s">
        <v>228</v>
      </c>
      <c r="AA22" s="58" t="s">
        <v>229</v>
      </c>
      <c r="AB22" s="58"/>
      <c r="AC22" s="84"/>
      <c r="AD22" s="85">
        <v>42370</v>
      </c>
      <c r="AE22" s="59">
        <v>24</v>
      </c>
      <c r="AF22" s="54">
        <f t="shared" si="0"/>
        <v>0</v>
      </c>
      <c r="AG22" s="54">
        <f t="shared" si="1"/>
        <v>6.0000000000000001E-3</v>
      </c>
      <c r="AH22" s="54">
        <f t="shared" si="2"/>
        <v>6.0000000000000001E-3</v>
      </c>
      <c r="AI22" s="86" t="s">
        <v>179</v>
      </c>
      <c r="AJ22" s="22" t="s">
        <v>214</v>
      </c>
    </row>
    <row r="23" spans="1:40" s="1" customFormat="1" ht="32.25" customHeight="1" x14ac:dyDescent="0.2">
      <c r="A23" s="52">
        <v>21</v>
      </c>
      <c r="B23" s="55" t="s">
        <v>100</v>
      </c>
      <c r="C23" s="55"/>
      <c r="D23" s="56" t="s">
        <v>33</v>
      </c>
      <c r="E23" s="57" t="s">
        <v>34</v>
      </c>
      <c r="F23" s="57" t="s">
        <v>35</v>
      </c>
      <c r="G23" s="50" t="s">
        <v>252</v>
      </c>
      <c r="H23" s="51" t="s">
        <v>36</v>
      </c>
      <c r="I23" s="53" t="s">
        <v>37</v>
      </c>
      <c r="J23" s="58" t="s">
        <v>38</v>
      </c>
      <c r="K23" s="58" t="s">
        <v>60</v>
      </c>
      <c r="L23" s="58" t="s">
        <v>101</v>
      </c>
      <c r="M23" s="58" t="s">
        <v>47</v>
      </c>
      <c r="N23" s="58" t="s">
        <v>48</v>
      </c>
      <c r="O23" s="59">
        <v>1</v>
      </c>
      <c r="P23" s="59">
        <v>20</v>
      </c>
      <c r="Q23" s="58">
        <v>1</v>
      </c>
      <c r="R23" s="21" t="s">
        <v>43</v>
      </c>
      <c r="S23" s="102">
        <v>0</v>
      </c>
      <c r="T23" s="102">
        <v>0</v>
      </c>
      <c r="U23" s="102">
        <v>0</v>
      </c>
      <c r="V23" s="107">
        <v>487.8</v>
      </c>
      <c r="W23" s="51">
        <v>12</v>
      </c>
      <c r="X23" s="54">
        <v>40</v>
      </c>
      <c r="Y23" s="54">
        <f t="shared" si="3"/>
        <v>480</v>
      </c>
      <c r="Z23" s="58" t="s">
        <v>228</v>
      </c>
      <c r="AA23" s="58" t="s">
        <v>229</v>
      </c>
      <c r="AB23" s="58"/>
      <c r="AC23" s="84"/>
      <c r="AD23" s="85">
        <v>42370</v>
      </c>
      <c r="AE23" s="59">
        <v>24</v>
      </c>
      <c r="AF23" s="54">
        <f t="shared" si="0"/>
        <v>0</v>
      </c>
      <c r="AG23" s="54">
        <f t="shared" si="1"/>
        <v>0</v>
      </c>
      <c r="AH23" s="54">
        <f t="shared" si="2"/>
        <v>0</v>
      </c>
      <c r="AI23" s="86" t="s">
        <v>179</v>
      </c>
      <c r="AJ23" s="22" t="s">
        <v>215</v>
      </c>
    </row>
    <row r="24" spans="1:40" s="101" customFormat="1" ht="32.25" customHeight="1" x14ac:dyDescent="0.2">
      <c r="A24" s="52">
        <v>22</v>
      </c>
      <c r="B24" s="55" t="s">
        <v>237</v>
      </c>
      <c r="C24" s="55"/>
      <c r="D24" s="56" t="s">
        <v>33</v>
      </c>
      <c r="E24" s="57" t="s">
        <v>34</v>
      </c>
      <c r="F24" s="57"/>
      <c r="G24" s="50" t="s">
        <v>252</v>
      </c>
      <c r="H24" s="51"/>
      <c r="I24" s="53"/>
      <c r="J24" s="58" t="s">
        <v>38</v>
      </c>
      <c r="K24" s="58" t="s">
        <v>102</v>
      </c>
      <c r="L24" s="58" t="s">
        <v>238</v>
      </c>
      <c r="M24" s="58" t="s">
        <v>55</v>
      </c>
      <c r="N24" s="58"/>
      <c r="O24" s="59">
        <v>3</v>
      </c>
      <c r="P24" s="59">
        <v>25</v>
      </c>
      <c r="Q24" s="58" t="s">
        <v>73</v>
      </c>
      <c r="R24" s="21"/>
      <c r="S24" s="54"/>
      <c r="T24" s="54">
        <v>0.57599999999999996</v>
      </c>
      <c r="U24" s="54">
        <v>0.57599999999999996</v>
      </c>
      <c r="V24" s="106">
        <v>3010.8</v>
      </c>
      <c r="W24" s="51">
        <v>12</v>
      </c>
      <c r="X24" s="54">
        <v>360</v>
      </c>
      <c r="Y24" s="54">
        <f t="shared" si="3"/>
        <v>4320</v>
      </c>
      <c r="Z24" s="58" t="s">
        <v>228</v>
      </c>
      <c r="AA24" s="58" t="s">
        <v>229</v>
      </c>
      <c r="AB24" s="58"/>
      <c r="AC24" s="84"/>
      <c r="AD24" s="84">
        <v>42370</v>
      </c>
      <c r="AE24" s="59"/>
      <c r="AF24" s="54"/>
      <c r="AG24" s="54"/>
      <c r="AH24" s="54"/>
      <c r="AI24" s="86"/>
      <c r="AJ24" s="22" t="s">
        <v>251</v>
      </c>
      <c r="AK24" s="1"/>
      <c r="AL24" s="1"/>
      <c r="AM24" s="1"/>
      <c r="AN24" s="1"/>
    </row>
    <row r="25" spans="1:40" s="1" customFormat="1" ht="32.25" customHeight="1" x14ac:dyDescent="0.2">
      <c r="A25" s="52">
        <v>23</v>
      </c>
      <c r="B25" s="55" t="s">
        <v>103</v>
      </c>
      <c r="C25" s="55"/>
      <c r="D25" s="56" t="s">
        <v>33</v>
      </c>
      <c r="E25" s="57" t="s">
        <v>34</v>
      </c>
      <c r="F25" s="57" t="s">
        <v>35</v>
      </c>
      <c r="G25" s="50" t="s">
        <v>252</v>
      </c>
      <c r="H25" s="51" t="s">
        <v>36</v>
      </c>
      <c r="I25" s="53" t="s">
        <v>37</v>
      </c>
      <c r="J25" s="58" t="s">
        <v>38</v>
      </c>
      <c r="K25" s="58" t="s">
        <v>104</v>
      </c>
      <c r="L25" s="58" t="s">
        <v>105</v>
      </c>
      <c r="M25" s="58" t="s">
        <v>41</v>
      </c>
      <c r="N25" s="58" t="s">
        <v>42</v>
      </c>
      <c r="O25" s="59">
        <v>3</v>
      </c>
      <c r="P25" s="59">
        <v>50</v>
      </c>
      <c r="Q25" s="58">
        <v>1</v>
      </c>
      <c r="R25" s="21" t="s">
        <v>43</v>
      </c>
      <c r="S25" s="102">
        <v>0</v>
      </c>
      <c r="T25" s="54">
        <v>40.472000000000001</v>
      </c>
      <c r="U25" s="54">
        <v>40.472000000000001</v>
      </c>
      <c r="V25" s="106">
        <v>96013.57</v>
      </c>
      <c r="W25" s="51">
        <v>12</v>
      </c>
      <c r="X25" s="54">
        <v>7630</v>
      </c>
      <c r="Y25" s="54">
        <f t="shared" si="3"/>
        <v>91560</v>
      </c>
      <c r="Z25" s="58" t="s">
        <v>228</v>
      </c>
      <c r="AA25" s="58" t="s">
        <v>229</v>
      </c>
      <c r="AB25" s="58"/>
      <c r="AC25" s="84"/>
      <c r="AD25" s="85">
        <v>42370</v>
      </c>
      <c r="AE25" s="59">
        <v>24</v>
      </c>
      <c r="AF25" s="54">
        <f t="shared" si="0"/>
        <v>0</v>
      </c>
      <c r="AG25" s="54">
        <f t="shared" si="1"/>
        <v>80.944000000000003</v>
      </c>
      <c r="AH25" s="54">
        <f t="shared" si="2"/>
        <v>80.944000000000003</v>
      </c>
      <c r="AI25" s="86" t="s">
        <v>179</v>
      </c>
      <c r="AJ25" s="22" t="s">
        <v>177</v>
      </c>
    </row>
    <row r="26" spans="1:40" s="1" customFormat="1" ht="32.25" customHeight="1" x14ac:dyDescent="0.2">
      <c r="A26" s="52">
        <v>24</v>
      </c>
      <c r="B26" s="55" t="s">
        <v>106</v>
      </c>
      <c r="C26" s="55"/>
      <c r="D26" s="56" t="s">
        <v>33</v>
      </c>
      <c r="E26" s="57" t="s">
        <v>34</v>
      </c>
      <c r="F26" s="57" t="s">
        <v>35</v>
      </c>
      <c r="G26" s="50" t="s">
        <v>252</v>
      </c>
      <c r="H26" s="51" t="s">
        <v>36</v>
      </c>
      <c r="I26" s="53" t="s">
        <v>37</v>
      </c>
      <c r="J26" s="58" t="s">
        <v>38</v>
      </c>
      <c r="K26" s="58" t="s">
        <v>104</v>
      </c>
      <c r="L26" s="58" t="s">
        <v>107</v>
      </c>
      <c r="M26" s="58" t="s">
        <v>55</v>
      </c>
      <c r="N26" s="58" t="s">
        <v>48</v>
      </c>
      <c r="O26" s="59">
        <v>3</v>
      </c>
      <c r="P26" s="59">
        <v>80</v>
      </c>
      <c r="Q26" s="58">
        <v>1</v>
      </c>
      <c r="R26" s="21" t="s">
        <v>43</v>
      </c>
      <c r="S26" s="102">
        <v>0</v>
      </c>
      <c r="T26" s="54">
        <v>23.228999999999999</v>
      </c>
      <c r="U26" s="54">
        <v>23.228999999999999</v>
      </c>
      <c r="V26" s="106">
        <v>109772.17</v>
      </c>
      <c r="W26" s="51">
        <v>12</v>
      </c>
      <c r="X26" s="54">
        <v>12060</v>
      </c>
      <c r="Y26" s="54">
        <f t="shared" si="3"/>
        <v>144720</v>
      </c>
      <c r="Z26" s="58" t="s">
        <v>228</v>
      </c>
      <c r="AA26" s="58" t="s">
        <v>229</v>
      </c>
      <c r="AB26" s="58"/>
      <c r="AC26" s="84"/>
      <c r="AD26" s="85">
        <v>42370</v>
      </c>
      <c r="AE26" s="59">
        <v>24</v>
      </c>
      <c r="AF26" s="54">
        <f t="shared" si="0"/>
        <v>0</v>
      </c>
      <c r="AG26" s="54">
        <f t="shared" si="1"/>
        <v>46.457999999999998</v>
      </c>
      <c r="AH26" s="54">
        <f t="shared" si="2"/>
        <v>46.457999999999998</v>
      </c>
      <c r="AI26" s="86" t="s">
        <v>179</v>
      </c>
      <c r="AJ26" s="22" t="s">
        <v>108</v>
      </c>
    </row>
    <row r="27" spans="1:40" s="1" customFormat="1" ht="32.25" customHeight="1" x14ac:dyDescent="0.2">
      <c r="A27" s="52">
        <v>25</v>
      </c>
      <c r="B27" s="55" t="s">
        <v>109</v>
      </c>
      <c r="C27" s="55"/>
      <c r="D27" s="56" t="s">
        <v>33</v>
      </c>
      <c r="E27" s="57" t="s">
        <v>34</v>
      </c>
      <c r="F27" s="57" t="s">
        <v>35</v>
      </c>
      <c r="G27" s="50" t="s">
        <v>252</v>
      </c>
      <c r="H27" s="51" t="s">
        <v>36</v>
      </c>
      <c r="I27" s="53" t="s">
        <v>37</v>
      </c>
      <c r="J27" s="58" t="s">
        <v>38</v>
      </c>
      <c r="K27" s="58" t="s">
        <v>104</v>
      </c>
      <c r="L27" s="58" t="s">
        <v>110</v>
      </c>
      <c r="M27" s="58" t="s">
        <v>47</v>
      </c>
      <c r="N27" s="58" t="s">
        <v>48</v>
      </c>
      <c r="O27" s="59">
        <v>3</v>
      </c>
      <c r="P27" s="59">
        <v>63</v>
      </c>
      <c r="Q27" s="58">
        <v>1</v>
      </c>
      <c r="R27" s="21" t="s">
        <v>43</v>
      </c>
      <c r="S27" s="102">
        <v>0</v>
      </c>
      <c r="T27" s="54">
        <v>0.60499999999999998</v>
      </c>
      <c r="U27" s="54">
        <v>0.60499999999999998</v>
      </c>
      <c r="V27" s="106">
        <v>4517.08</v>
      </c>
      <c r="W27" s="51">
        <v>12</v>
      </c>
      <c r="X27" s="54">
        <v>300</v>
      </c>
      <c r="Y27" s="54">
        <f t="shared" si="3"/>
        <v>3600</v>
      </c>
      <c r="Z27" s="58" t="s">
        <v>228</v>
      </c>
      <c r="AA27" s="58" t="s">
        <v>229</v>
      </c>
      <c r="AB27" s="58"/>
      <c r="AC27" s="84"/>
      <c r="AD27" s="85">
        <v>42370</v>
      </c>
      <c r="AE27" s="59">
        <v>24</v>
      </c>
      <c r="AF27" s="54">
        <f t="shared" si="0"/>
        <v>0</v>
      </c>
      <c r="AG27" s="54">
        <f t="shared" si="1"/>
        <v>1.21</v>
      </c>
      <c r="AH27" s="54">
        <f t="shared" si="2"/>
        <v>1.21</v>
      </c>
      <c r="AI27" s="86" t="s">
        <v>179</v>
      </c>
      <c r="AJ27" s="22" t="s">
        <v>246</v>
      </c>
      <c r="AK27" s="10"/>
    </row>
    <row r="28" spans="1:40" s="1" customFormat="1" ht="32.25" customHeight="1" x14ac:dyDescent="0.2">
      <c r="A28" s="52">
        <v>26</v>
      </c>
      <c r="B28" s="55" t="s">
        <v>111</v>
      </c>
      <c r="C28" s="55"/>
      <c r="D28" s="56" t="s">
        <v>33</v>
      </c>
      <c r="E28" s="57" t="s">
        <v>34</v>
      </c>
      <c r="F28" s="57" t="s">
        <v>35</v>
      </c>
      <c r="G28" s="50" t="s">
        <v>252</v>
      </c>
      <c r="H28" s="51" t="s">
        <v>36</v>
      </c>
      <c r="I28" s="53" t="s">
        <v>37</v>
      </c>
      <c r="J28" s="58" t="s">
        <v>38</v>
      </c>
      <c r="K28" s="58" t="s">
        <v>112</v>
      </c>
      <c r="L28" s="58" t="s">
        <v>113</v>
      </c>
      <c r="M28" s="58" t="s">
        <v>47</v>
      </c>
      <c r="N28" s="58" t="s">
        <v>48</v>
      </c>
      <c r="O28" s="59">
        <v>1</v>
      </c>
      <c r="P28" s="59">
        <v>15</v>
      </c>
      <c r="Q28" s="58">
        <v>1</v>
      </c>
      <c r="R28" s="21" t="s">
        <v>43</v>
      </c>
      <c r="S28" s="102">
        <v>0</v>
      </c>
      <c r="T28" s="54">
        <v>0.112</v>
      </c>
      <c r="U28" s="54">
        <v>0.112</v>
      </c>
      <c r="V28" s="106">
        <v>1068.06</v>
      </c>
      <c r="W28" s="51">
        <v>12</v>
      </c>
      <c r="X28" s="54">
        <v>430</v>
      </c>
      <c r="Y28" s="54">
        <f t="shared" si="3"/>
        <v>5160</v>
      </c>
      <c r="Z28" s="58" t="s">
        <v>228</v>
      </c>
      <c r="AA28" s="58" t="s">
        <v>229</v>
      </c>
      <c r="AB28" s="58"/>
      <c r="AC28" s="84"/>
      <c r="AD28" s="85">
        <v>42370</v>
      </c>
      <c r="AE28" s="59">
        <v>24</v>
      </c>
      <c r="AF28" s="54">
        <f t="shared" si="0"/>
        <v>0</v>
      </c>
      <c r="AG28" s="54">
        <f t="shared" si="1"/>
        <v>0.22400000000000003</v>
      </c>
      <c r="AH28" s="54">
        <f t="shared" si="2"/>
        <v>0.22400000000000003</v>
      </c>
      <c r="AI28" s="86" t="s">
        <v>179</v>
      </c>
      <c r="AJ28" s="22" t="s">
        <v>247</v>
      </c>
    </row>
    <row r="29" spans="1:40" s="1" customFormat="1" ht="32.25" customHeight="1" x14ac:dyDescent="0.2">
      <c r="A29" s="52">
        <v>27</v>
      </c>
      <c r="B29" s="55" t="s">
        <v>114</v>
      </c>
      <c r="C29" s="55"/>
      <c r="D29" s="56" t="s">
        <v>33</v>
      </c>
      <c r="E29" s="57" t="s">
        <v>34</v>
      </c>
      <c r="F29" s="57" t="s">
        <v>35</v>
      </c>
      <c r="G29" s="50" t="s">
        <v>252</v>
      </c>
      <c r="H29" s="51" t="s">
        <v>36</v>
      </c>
      <c r="I29" s="53" t="s">
        <v>37</v>
      </c>
      <c r="J29" s="58" t="s">
        <v>38</v>
      </c>
      <c r="K29" s="58" t="s">
        <v>112</v>
      </c>
      <c r="L29" s="58" t="s">
        <v>113</v>
      </c>
      <c r="M29" s="58" t="s">
        <v>74</v>
      </c>
      <c r="N29" s="58" t="s">
        <v>75</v>
      </c>
      <c r="O29" s="59">
        <v>3</v>
      </c>
      <c r="P29" s="59">
        <v>60</v>
      </c>
      <c r="Q29" s="58">
        <v>1</v>
      </c>
      <c r="R29" s="21" t="s">
        <v>43</v>
      </c>
      <c r="S29" s="54">
        <v>2.8250000000000002</v>
      </c>
      <c r="T29" s="54">
        <v>10.348000000000001</v>
      </c>
      <c r="U29" s="54">
        <v>13.173</v>
      </c>
      <c r="V29" s="106">
        <v>59244.24</v>
      </c>
      <c r="W29" s="51">
        <v>12</v>
      </c>
      <c r="X29" s="54">
        <v>3590</v>
      </c>
      <c r="Y29" s="54">
        <f t="shared" si="3"/>
        <v>43080</v>
      </c>
      <c r="Z29" s="58" t="s">
        <v>228</v>
      </c>
      <c r="AA29" s="58" t="s">
        <v>229</v>
      </c>
      <c r="AB29" s="58"/>
      <c r="AC29" s="84"/>
      <c r="AD29" s="85">
        <v>42370</v>
      </c>
      <c r="AE29" s="59">
        <v>24</v>
      </c>
      <c r="AF29" s="54">
        <f t="shared" si="0"/>
        <v>5.65</v>
      </c>
      <c r="AG29" s="54">
        <f t="shared" si="1"/>
        <v>20.696000000000002</v>
      </c>
      <c r="AH29" s="54">
        <f t="shared" si="2"/>
        <v>26.346</v>
      </c>
      <c r="AI29" s="86" t="s">
        <v>179</v>
      </c>
      <c r="AJ29" s="22" t="s">
        <v>115</v>
      </c>
    </row>
    <row r="30" spans="1:40" s="1" customFormat="1" ht="32.25" customHeight="1" x14ac:dyDescent="0.2">
      <c r="A30" s="52">
        <v>28</v>
      </c>
      <c r="B30" s="55" t="s">
        <v>116</v>
      </c>
      <c r="C30" s="55"/>
      <c r="D30" s="56" t="s">
        <v>33</v>
      </c>
      <c r="E30" s="57" t="s">
        <v>34</v>
      </c>
      <c r="F30" s="57" t="s">
        <v>35</v>
      </c>
      <c r="G30" s="50" t="s">
        <v>252</v>
      </c>
      <c r="H30" s="51" t="s">
        <v>36</v>
      </c>
      <c r="I30" s="53" t="s">
        <v>37</v>
      </c>
      <c r="J30" s="58" t="s">
        <v>38</v>
      </c>
      <c r="K30" s="58" t="s">
        <v>117</v>
      </c>
      <c r="L30" s="58" t="s">
        <v>118</v>
      </c>
      <c r="M30" s="58" t="s">
        <v>47</v>
      </c>
      <c r="N30" s="58" t="s">
        <v>48</v>
      </c>
      <c r="O30" s="59">
        <v>3</v>
      </c>
      <c r="P30" s="59">
        <v>25</v>
      </c>
      <c r="Q30" s="58">
        <v>1</v>
      </c>
      <c r="R30" s="21" t="s">
        <v>43</v>
      </c>
      <c r="S30" s="102">
        <v>0</v>
      </c>
      <c r="T30" s="54">
        <v>6.0999999999999999E-2</v>
      </c>
      <c r="U30" s="54">
        <v>6.0999999999999999E-2</v>
      </c>
      <c r="V30" s="106">
        <v>1009.11</v>
      </c>
      <c r="W30" s="51">
        <v>12</v>
      </c>
      <c r="X30" s="54">
        <v>120</v>
      </c>
      <c r="Y30" s="54">
        <f t="shared" si="3"/>
        <v>1440</v>
      </c>
      <c r="Z30" s="58" t="s">
        <v>228</v>
      </c>
      <c r="AA30" s="58" t="s">
        <v>229</v>
      </c>
      <c r="AB30" s="58"/>
      <c r="AC30" s="84"/>
      <c r="AD30" s="85">
        <v>42370</v>
      </c>
      <c r="AE30" s="59">
        <v>24</v>
      </c>
      <c r="AF30" s="54">
        <f t="shared" si="0"/>
        <v>0</v>
      </c>
      <c r="AG30" s="54">
        <f t="shared" si="1"/>
        <v>0.122</v>
      </c>
      <c r="AH30" s="54">
        <f t="shared" si="2"/>
        <v>0.122</v>
      </c>
      <c r="AI30" s="86" t="s">
        <v>179</v>
      </c>
      <c r="AJ30" s="22" t="s">
        <v>119</v>
      </c>
    </row>
    <row r="31" spans="1:40" s="1" customFormat="1" ht="32.25" customHeight="1" x14ac:dyDescent="0.2">
      <c r="A31" s="52">
        <v>29</v>
      </c>
      <c r="B31" s="55" t="s">
        <v>120</v>
      </c>
      <c r="C31" s="55"/>
      <c r="D31" s="56" t="s">
        <v>33</v>
      </c>
      <c r="E31" s="57" t="s">
        <v>34</v>
      </c>
      <c r="F31" s="57" t="s">
        <v>35</v>
      </c>
      <c r="G31" s="50" t="s">
        <v>252</v>
      </c>
      <c r="H31" s="51" t="s">
        <v>36</v>
      </c>
      <c r="I31" s="53" t="s">
        <v>37</v>
      </c>
      <c r="J31" s="58" t="s">
        <v>38</v>
      </c>
      <c r="K31" s="58" t="s">
        <v>117</v>
      </c>
      <c r="L31" s="58" t="s">
        <v>118</v>
      </c>
      <c r="M31" s="58" t="s">
        <v>41</v>
      </c>
      <c r="N31" s="58" t="s">
        <v>42</v>
      </c>
      <c r="O31" s="59">
        <v>3</v>
      </c>
      <c r="P31" s="59">
        <v>50</v>
      </c>
      <c r="Q31" s="58">
        <v>1</v>
      </c>
      <c r="R31" s="21" t="s">
        <v>43</v>
      </c>
      <c r="S31" s="102">
        <v>0</v>
      </c>
      <c r="T31" s="54">
        <v>47.505000000000003</v>
      </c>
      <c r="U31" s="54">
        <v>47.505000000000003</v>
      </c>
      <c r="V31" s="106">
        <v>111492.14</v>
      </c>
      <c r="W31" s="51">
        <v>12</v>
      </c>
      <c r="X31" s="54">
        <v>8780</v>
      </c>
      <c r="Y31" s="54">
        <f t="shared" si="3"/>
        <v>105360</v>
      </c>
      <c r="Z31" s="58" t="s">
        <v>228</v>
      </c>
      <c r="AA31" s="58" t="s">
        <v>229</v>
      </c>
      <c r="AB31" s="58"/>
      <c r="AC31" s="84"/>
      <c r="AD31" s="85">
        <v>42370</v>
      </c>
      <c r="AE31" s="59">
        <v>24</v>
      </c>
      <c r="AF31" s="54">
        <f t="shared" si="0"/>
        <v>0</v>
      </c>
      <c r="AG31" s="54">
        <f t="shared" si="1"/>
        <v>95.01</v>
      </c>
      <c r="AH31" s="54">
        <f t="shared" si="2"/>
        <v>95.01</v>
      </c>
      <c r="AI31" s="86" t="s">
        <v>179</v>
      </c>
      <c r="AJ31" s="22" t="s">
        <v>177</v>
      </c>
    </row>
    <row r="32" spans="1:40" s="1" customFormat="1" ht="32.25" customHeight="1" x14ac:dyDescent="0.2">
      <c r="A32" s="52">
        <v>30</v>
      </c>
      <c r="B32" s="55" t="s">
        <v>121</v>
      </c>
      <c r="C32" s="55"/>
      <c r="D32" s="56" t="s">
        <v>33</v>
      </c>
      <c r="E32" s="57" t="s">
        <v>34</v>
      </c>
      <c r="F32" s="57" t="s">
        <v>35</v>
      </c>
      <c r="G32" s="50" t="s">
        <v>252</v>
      </c>
      <c r="H32" s="51" t="s">
        <v>36</v>
      </c>
      <c r="I32" s="53" t="s">
        <v>37</v>
      </c>
      <c r="J32" s="58" t="s">
        <v>38</v>
      </c>
      <c r="K32" s="58" t="s">
        <v>39</v>
      </c>
      <c r="L32" s="58" t="s">
        <v>122</v>
      </c>
      <c r="M32" s="58" t="s">
        <v>41</v>
      </c>
      <c r="N32" s="58" t="s">
        <v>42</v>
      </c>
      <c r="O32" s="59">
        <v>3</v>
      </c>
      <c r="P32" s="59">
        <v>80</v>
      </c>
      <c r="Q32" s="58">
        <v>1</v>
      </c>
      <c r="R32" s="21" t="s">
        <v>43</v>
      </c>
      <c r="S32" s="102">
        <v>0</v>
      </c>
      <c r="T32" s="54">
        <v>114.319</v>
      </c>
      <c r="U32" s="54">
        <v>114.319</v>
      </c>
      <c r="V32" s="106">
        <v>262894.87</v>
      </c>
      <c r="W32" s="51">
        <v>12</v>
      </c>
      <c r="X32" s="54">
        <v>21680</v>
      </c>
      <c r="Y32" s="54">
        <f t="shared" si="3"/>
        <v>260160</v>
      </c>
      <c r="Z32" s="58" t="s">
        <v>228</v>
      </c>
      <c r="AA32" s="58" t="s">
        <v>229</v>
      </c>
      <c r="AB32" s="58"/>
      <c r="AC32" s="84"/>
      <c r="AD32" s="85">
        <v>42370</v>
      </c>
      <c r="AE32" s="59">
        <v>24</v>
      </c>
      <c r="AF32" s="54">
        <f t="shared" si="0"/>
        <v>0</v>
      </c>
      <c r="AG32" s="54">
        <f t="shared" si="1"/>
        <v>228.63799999999998</v>
      </c>
      <c r="AH32" s="54">
        <f t="shared" si="2"/>
        <v>228.63799999999998</v>
      </c>
      <c r="AI32" s="86" t="s">
        <v>179</v>
      </c>
      <c r="AJ32" s="22" t="s">
        <v>177</v>
      </c>
    </row>
    <row r="33" spans="1:40" s="1" customFormat="1" ht="32.25" customHeight="1" x14ac:dyDescent="0.2">
      <c r="A33" s="52">
        <v>31</v>
      </c>
      <c r="B33" s="55" t="s">
        <v>123</v>
      </c>
      <c r="C33" s="55"/>
      <c r="D33" s="56" t="s">
        <v>33</v>
      </c>
      <c r="E33" s="57" t="s">
        <v>34</v>
      </c>
      <c r="F33" s="57" t="s">
        <v>35</v>
      </c>
      <c r="G33" s="50" t="s">
        <v>252</v>
      </c>
      <c r="H33" s="51" t="s">
        <v>36</v>
      </c>
      <c r="I33" s="53" t="s">
        <v>37</v>
      </c>
      <c r="J33" s="58" t="s">
        <v>38</v>
      </c>
      <c r="K33" s="58" t="s">
        <v>124</v>
      </c>
      <c r="L33" s="58" t="s">
        <v>125</v>
      </c>
      <c r="M33" s="58" t="s">
        <v>55</v>
      </c>
      <c r="N33" s="58" t="s">
        <v>48</v>
      </c>
      <c r="O33" s="59">
        <v>3</v>
      </c>
      <c r="P33" s="59">
        <v>25</v>
      </c>
      <c r="Q33" s="58">
        <v>1</v>
      </c>
      <c r="R33" s="21" t="s">
        <v>43</v>
      </c>
      <c r="S33" s="102">
        <v>0</v>
      </c>
      <c r="T33" s="54">
        <v>0.58799999999999997</v>
      </c>
      <c r="U33" s="54">
        <v>0.58799999999999997</v>
      </c>
      <c r="V33" s="106">
        <v>4445.93</v>
      </c>
      <c r="W33" s="51">
        <v>12</v>
      </c>
      <c r="X33" s="54">
        <v>380</v>
      </c>
      <c r="Y33" s="54">
        <f t="shared" si="3"/>
        <v>4560</v>
      </c>
      <c r="Z33" s="58" t="s">
        <v>228</v>
      </c>
      <c r="AA33" s="58" t="s">
        <v>229</v>
      </c>
      <c r="AB33" s="58"/>
      <c r="AC33" s="84"/>
      <c r="AD33" s="85">
        <v>42370</v>
      </c>
      <c r="AE33" s="59">
        <v>24</v>
      </c>
      <c r="AF33" s="54">
        <f t="shared" si="0"/>
        <v>0</v>
      </c>
      <c r="AG33" s="54">
        <f t="shared" si="1"/>
        <v>1.1759999999999999</v>
      </c>
      <c r="AH33" s="54">
        <f t="shared" si="2"/>
        <v>1.1759999999999999</v>
      </c>
      <c r="AI33" s="86" t="s">
        <v>179</v>
      </c>
      <c r="AJ33" s="22" t="s">
        <v>126</v>
      </c>
    </row>
    <row r="34" spans="1:40" s="1" customFormat="1" ht="32.25" customHeight="1" x14ac:dyDescent="0.2">
      <c r="A34" s="52">
        <v>32</v>
      </c>
      <c r="B34" s="55" t="s">
        <v>127</v>
      </c>
      <c r="C34" s="55"/>
      <c r="D34" s="56" t="s">
        <v>33</v>
      </c>
      <c r="E34" s="57" t="s">
        <v>34</v>
      </c>
      <c r="F34" s="57" t="s">
        <v>35</v>
      </c>
      <c r="G34" s="50" t="s">
        <v>252</v>
      </c>
      <c r="H34" s="51" t="s">
        <v>36</v>
      </c>
      <c r="I34" s="53" t="s">
        <v>37</v>
      </c>
      <c r="J34" s="58" t="s">
        <v>38</v>
      </c>
      <c r="K34" s="58" t="s">
        <v>124</v>
      </c>
      <c r="L34" s="58" t="s">
        <v>125</v>
      </c>
      <c r="M34" s="58" t="s">
        <v>55</v>
      </c>
      <c r="N34" s="58" t="s">
        <v>48</v>
      </c>
      <c r="O34" s="59">
        <v>1</v>
      </c>
      <c r="P34" s="59">
        <v>15</v>
      </c>
      <c r="Q34" s="58">
        <v>1</v>
      </c>
      <c r="R34" s="21" t="s">
        <v>43</v>
      </c>
      <c r="S34" s="102">
        <v>0</v>
      </c>
      <c r="T34" s="54">
        <v>1.885</v>
      </c>
      <c r="U34" s="54">
        <v>1.885</v>
      </c>
      <c r="V34" s="106">
        <v>9431.6200000000008</v>
      </c>
      <c r="W34" s="51">
        <v>12</v>
      </c>
      <c r="X34" s="54">
        <v>130</v>
      </c>
      <c r="Y34" s="54">
        <f t="shared" si="3"/>
        <v>1560</v>
      </c>
      <c r="Z34" s="58" t="s">
        <v>228</v>
      </c>
      <c r="AA34" s="58" t="s">
        <v>229</v>
      </c>
      <c r="AB34" s="58"/>
      <c r="AC34" s="84"/>
      <c r="AD34" s="85">
        <v>42370</v>
      </c>
      <c r="AE34" s="59">
        <v>24</v>
      </c>
      <c r="AF34" s="54">
        <f t="shared" si="0"/>
        <v>0</v>
      </c>
      <c r="AG34" s="54">
        <f t="shared" si="1"/>
        <v>3.7699999999999996</v>
      </c>
      <c r="AH34" s="54">
        <f t="shared" si="2"/>
        <v>3.7699999999999996</v>
      </c>
      <c r="AI34" s="86" t="s">
        <v>179</v>
      </c>
      <c r="AJ34" s="22" t="s">
        <v>126</v>
      </c>
    </row>
    <row r="35" spans="1:40" s="1" customFormat="1" ht="32.25" customHeight="1" x14ac:dyDescent="0.2">
      <c r="A35" s="52">
        <v>33</v>
      </c>
      <c r="B35" s="55" t="s">
        <v>128</v>
      </c>
      <c r="C35" s="55"/>
      <c r="D35" s="56" t="s">
        <v>33</v>
      </c>
      <c r="E35" s="57" t="s">
        <v>34</v>
      </c>
      <c r="F35" s="57" t="s">
        <v>35</v>
      </c>
      <c r="G35" s="50" t="s">
        <v>252</v>
      </c>
      <c r="H35" s="51" t="s">
        <v>36</v>
      </c>
      <c r="I35" s="53" t="s">
        <v>37</v>
      </c>
      <c r="J35" s="58" t="s">
        <v>38</v>
      </c>
      <c r="K35" s="58" t="s">
        <v>124</v>
      </c>
      <c r="L35" s="58" t="s">
        <v>129</v>
      </c>
      <c r="M35" s="58" t="s">
        <v>41</v>
      </c>
      <c r="N35" s="58" t="s">
        <v>42</v>
      </c>
      <c r="O35" s="59">
        <v>3</v>
      </c>
      <c r="P35" s="59">
        <v>25</v>
      </c>
      <c r="Q35" s="58">
        <v>1</v>
      </c>
      <c r="R35" s="21" t="s">
        <v>43</v>
      </c>
      <c r="S35" s="102">
        <v>0</v>
      </c>
      <c r="T35" s="54">
        <v>14.865</v>
      </c>
      <c r="U35" s="54">
        <v>14.865</v>
      </c>
      <c r="V35" s="106">
        <v>36302.22</v>
      </c>
      <c r="W35" s="51">
        <v>12</v>
      </c>
      <c r="X35" s="54">
        <v>3940</v>
      </c>
      <c r="Y35" s="54">
        <f t="shared" si="3"/>
        <v>47280</v>
      </c>
      <c r="Z35" s="58" t="s">
        <v>228</v>
      </c>
      <c r="AA35" s="58" t="s">
        <v>229</v>
      </c>
      <c r="AB35" s="58"/>
      <c r="AC35" s="84"/>
      <c r="AD35" s="85">
        <v>42370</v>
      </c>
      <c r="AE35" s="59">
        <v>24</v>
      </c>
      <c r="AF35" s="54">
        <f t="shared" ref="AF35:AF64" si="4">S35/12*$AE35</f>
        <v>0</v>
      </c>
      <c r="AG35" s="54">
        <f t="shared" ref="AG35:AG64" si="5">T35/12*$AE35</f>
        <v>29.73</v>
      </c>
      <c r="AH35" s="54">
        <f t="shared" ref="AH35:AH64" si="6">U35/12*$AE35</f>
        <v>29.73</v>
      </c>
      <c r="AI35" s="86" t="s">
        <v>179</v>
      </c>
      <c r="AJ35" s="22" t="s">
        <v>130</v>
      </c>
    </row>
    <row r="36" spans="1:40" s="1" customFormat="1" ht="32.25" customHeight="1" x14ac:dyDescent="0.2">
      <c r="A36" s="52">
        <v>34</v>
      </c>
      <c r="B36" s="55" t="s">
        <v>131</v>
      </c>
      <c r="C36" s="55"/>
      <c r="D36" s="56" t="s">
        <v>33</v>
      </c>
      <c r="E36" s="57" t="s">
        <v>34</v>
      </c>
      <c r="F36" s="57" t="s">
        <v>35</v>
      </c>
      <c r="G36" s="50" t="s">
        <v>252</v>
      </c>
      <c r="H36" s="51" t="s">
        <v>36</v>
      </c>
      <c r="I36" s="53" t="s">
        <v>37</v>
      </c>
      <c r="J36" s="58" t="s">
        <v>38</v>
      </c>
      <c r="K36" s="58" t="s">
        <v>132</v>
      </c>
      <c r="L36" s="58" t="s">
        <v>133</v>
      </c>
      <c r="M36" s="58" t="s">
        <v>55</v>
      </c>
      <c r="N36" s="58" t="s">
        <v>48</v>
      </c>
      <c r="O36" s="59">
        <v>3</v>
      </c>
      <c r="P36" s="59">
        <v>50</v>
      </c>
      <c r="Q36" s="58">
        <v>1</v>
      </c>
      <c r="R36" s="21" t="s">
        <v>43</v>
      </c>
      <c r="S36" s="102">
        <v>0</v>
      </c>
      <c r="T36" s="54">
        <v>18.234000000000002</v>
      </c>
      <c r="U36" s="54">
        <v>18.234000000000002</v>
      </c>
      <c r="V36" s="106">
        <v>85487.6</v>
      </c>
      <c r="W36" s="51">
        <v>12</v>
      </c>
      <c r="X36" s="54">
        <v>7030</v>
      </c>
      <c r="Y36" s="54">
        <f t="shared" si="3"/>
        <v>84360</v>
      </c>
      <c r="Z36" s="58" t="s">
        <v>228</v>
      </c>
      <c r="AA36" s="58" t="s">
        <v>229</v>
      </c>
      <c r="AB36" s="58"/>
      <c r="AC36" s="84"/>
      <c r="AD36" s="85">
        <v>42370</v>
      </c>
      <c r="AE36" s="59">
        <v>24</v>
      </c>
      <c r="AF36" s="54">
        <f t="shared" si="4"/>
        <v>0</v>
      </c>
      <c r="AG36" s="54">
        <f t="shared" si="5"/>
        <v>36.468000000000004</v>
      </c>
      <c r="AH36" s="54">
        <f t="shared" si="6"/>
        <v>36.468000000000004</v>
      </c>
      <c r="AI36" s="86" t="s">
        <v>179</v>
      </c>
      <c r="AJ36" s="22" t="s">
        <v>235</v>
      </c>
    </row>
    <row r="37" spans="1:40" s="1" customFormat="1" ht="32.25" customHeight="1" x14ac:dyDescent="0.2">
      <c r="A37" s="52">
        <v>35</v>
      </c>
      <c r="B37" s="55" t="s">
        <v>134</v>
      </c>
      <c r="C37" s="55"/>
      <c r="D37" s="56" t="s">
        <v>33</v>
      </c>
      <c r="E37" s="57" t="s">
        <v>34</v>
      </c>
      <c r="F37" s="57" t="s">
        <v>35</v>
      </c>
      <c r="G37" s="50" t="s">
        <v>252</v>
      </c>
      <c r="H37" s="51" t="s">
        <v>36</v>
      </c>
      <c r="I37" s="53" t="s">
        <v>37</v>
      </c>
      <c r="J37" s="58" t="s">
        <v>38</v>
      </c>
      <c r="K37" s="58" t="s">
        <v>132</v>
      </c>
      <c r="L37" s="58" t="s">
        <v>133</v>
      </c>
      <c r="M37" s="58" t="s">
        <v>55</v>
      </c>
      <c r="N37" s="58" t="s">
        <v>48</v>
      </c>
      <c r="O37" s="59">
        <v>3</v>
      </c>
      <c r="P37" s="59">
        <v>100</v>
      </c>
      <c r="Q37" s="58">
        <v>1</v>
      </c>
      <c r="R37" s="21" t="s">
        <v>43</v>
      </c>
      <c r="S37" s="102">
        <v>0</v>
      </c>
      <c r="T37" s="54">
        <v>20.207000000000001</v>
      </c>
      <c r="U37" s="54">
        <v>20.207000000000001</v>
      </c>
      <c r="V37" s="106">
        <v>97564.08</v>
      </c>
      <c r="W37" s="51">
        <v>12</v>
      </c>
      <c r="X37" s="54">
        <v>5010</v>
      </c>
      <c r="Y37" s="54">
        <f t="shared" si="3"/>
        <v>60120</v>
      </c>
      <c r="Z37" s="58" t="s">
        <v>228</v>
      </c>
      <c r="AA37" s="58" t="s">
        <v>229</v>
      </c>
      <c r="AB37" s="58"/>
      <c r="AC37" s="84"/>
      <c r="AD37" s="85">
        <v>42370</v>
      </c>
      <c r="AE37" s="59">
        <v>24</v>
      </c>
      <c r="AF37" s="54">
        <f t="shared" si="4"/>
        <v>0</v>
      </c>
      <c r="AG37" s="54">
        <f t="shared" si="5"/>
        <v>40.414000000000001</v>
      </c>
      <c r="AH37" s="54">
        <f t="shared" si="6"/>
        <v>40.414000000000001</v>
      </c>
      <c r="AI37" s="86" t="s">
        <v>179</v>
      </c>
      <c r="AJ37" s="22" t="s">
        <v>236</v>
      </c>
    </row>
    <row r="38" spans="1:40" s="101" customFormat="1" ht="32.25" customHeight="1" x14ac:dyDescent="0.2">
      <c r="A38" s="52">
        <v>36</v>
      </c>
      <c r="B38" s="55" t="s">
        <v>233</v>
      </c>
      <c r="C38" s="55"/>
      <c r="D38" s="56" t="s">
        <v>33</v>
      </c>
      <c r="E38" s="57" t="s">
        <v>34</v>
      </c>
      <c r="F38" s="57"/>
      <c r="G38" s="50" t="s">
        <v>252</v>
      </c>
      <c r="H38" s="51"/>
      <c r="I38" s="53"/>
      <c r="J38" s="58" t="s">
        <v>38</v>
      </c>
      <c r="K38" s="58" t="s">
        <v>232</v>
      </c>
      <c r="L38" s="58" t="s">
        <v>133</v>
      </c>
      <c r="M38" s="58" t="s">
        <v>55</v>
      </c>
      <c r="N38" s="58"/>
      <c r="O38" s="59">
        <v>3</v>
      </c>
      <c r="P38" s="59">
        <v>80</v>
      </c>
      <c r="Q38" s="58" t="s">
        <v>73</v>
      </c>
      <c r="R38" s="21"/>
      <c r="S38" s="54"/>
      <c r="T38" s="54"/>
      <c r="U38" s="54"/>
      <c r="V38" s="106"/>
      <c r="W38" s="51">
        <v>12</v>
      </c>
      <c r="X38" s="54">
        <v>430</v>
      </c>
      <c r="Y38" s="54">
        <f t="shared" si="3"/>
        <v>5160</v>
      </c>
      <c r="Z38" s="58" t="s">
        <v>228</v>
      </c>
      <c r="AA38" s="58" t="s">
        <v>229</v>
      </c>
      <c r="AB38" s="58"/>
      <c r="AC38" s="84"/>
      <c r="AD38" s="84">
        <v>42370</v>
      </c>
      <c r="AE38" s="59"/>
      <c r="AF38" s="54"/>
      <c r="AG38" s="54"/>
      <c r="AH38" s="54"/>
      <c r="AI38" s="86"/>
      <c r="AJ38" s="22" t="s">
        <v>234</v>
      </c>
      <c r="AK38" s="109"/>
      <c r="AL38" s="1"/>
      <c r="AM38" s="1"/>
      <c r="AN38" s="1"/>
    </row>
    <row r="39" spans="1:40" s="1" customFormat="1" ht="32.25" customHeight="1" x14ac:dyDescent="0.2">
      <c r="A39" s="52">
        <v>37</v>
      </c>
      <c r="B39" s="55" t="s">
        <v>135</v>
      </c>
      <c r="C39" s="55"/>
      <c r="D39" s="56" t="s">
        <v>33</v>
      </c>
      <c r="E39" s="57" t="s">
        <v>34</v>
      </c>
      <c r="F39" s="57" t="s">
        <v>35</v>
      </c>
      <c r="G39" s="50" t="s">
        <v>252</v>
      </c>
      <c r="H39" s="51" t="s">
        <v>36</v>
      </c>
      <c r="I39" s="53" t="s">
        <v>37</v>
      </c>
      <c r="J39" s="58" t="s">
        <v>38</v>
      </c>
      <c r="K39" s="58" t="s">
        <v>132</v>
      </c>
      <c r="L39" s="58" t="s">
        <v>136</v>
      </c>
      <c r="M39" s="58" t="s">
        <v>89</v>
      </c>
      <c r="N39" s="58" t="s">
        <v>90</v>
      </c>
      <c r="O39" s="59">
        <v>3</v>
      </c>
      <c r="P39" s="59">
        <v>20</v>
      </c>
      <c r="Q39" s="58">
        <v>1</v>
      </c>
      <c r="R39" s="21" t="s">
        <v>43</v>
      </c>
      <c r="S39" s="54">
        <v>5.8869999999999996</v>
      </c>
      <c r="T39" s="54">
        <v>0.39700000000000002</v>
      </c>
      <c r="U39" s="54">
        <v>6.2839999999999998</v>
      </c>
      <c r="V39" s="106">
        <v>25409.5</v>
      </c>
      <c r="W39" s="51">
        <v>12</v>
      </c>
      <c r="X39" s="54">
        <v>2500</v>
      </c>
      <c r="Y39" s="54">
        <f t="shared" si="3"/>
        <v>30000</v>
      </c>
      <c r="Z39" s="58" t="s">
        <v>228</v>
      </c>
      <c r="AA39" s="58" t="s">
        <v>229</v>
      </c>
      <c r="AB39" s="58"/>
      <c r="AC39" s="84"/>
      <c r="AD39" s="85">
        <v>42370</v>
      </c>
      <c r="AE39" s="59">
        <v>24</v>
      </c>
      <c r="AF39" s="54">
        <f t="shared" si="4"/>
        <v>11.773999999999999</v>
      </c>
      <c r="AG39" s="54">
        <f t="shared" si="5"/>
        <v>0.79400000000000004</v>
      </c>
      <c r="AH39" s="54">
        <f t="shared" si="6"/>
        <v>12.567999999999998</v>
      </c>
      <c r="AI39" s="86" t="s">
        <v>179</v>
      </c>
      <c r="AJ39" s="22" t="s">
        <v>217</v>
      </c>
    </row>
    <row r="40" spans="1:40" s="1" customFormat="1" ht="32.25" customHeight="1" x14ac:dyDescent="0.2">
      <c r="A40" s="52">
        <v>38</v>
      </c>
      <c r="B40" s="55" t="s">
        <v>137</v>
      </c>
      <c r="C40" s="55"/>
      <c r="D40" s="56" t="s">
        <v>33</v>
      </c>
      <c r="E40" s="57" t="s">
        <v>34</v>
      </c>
      <c r="F40" s="57" t="s">
        <v>35</v>
      </c>
      <c r="G40" s="50" t="s">
        <v>252</v>
      </c>
      <c r="H40" s="51" t="s">
        <v>36</v>
      </c>
      <c r="I40" s="53" t="s">
        <v>37</v>
      </c>
      <c r="J40" s="58" t="s">
        <v>38</v>
      </c>
      <c r="K40" s="58" t="s">
        <v>132</v>
      </c>
      <c r="L40" s="58" t="s">
        <v>138</v>
      </c>
      <c r="M40" s="58" t="s">
        <v>41</v>
      </c>
      <c r="N40" s="58" t="s">
        <v>42</v>
      </c>
      <c r="O40" s="59">
        <v>3</v>
      </c>
      <c r="P40" s="59">
        <v>50</v>
      </c>
      <c r="Q40" s="58">
        <v>1</v>
      </c>
      <c r="R40" s="21" t="s">
        <v>43</v>
      </c>
      <c r="S40" s="102">
        <v>0</v>
      </c>
      <c r="T40" s="54">
        <v>77.486999999999995</v>
      </c>
      <c r="U40" s="54">
        <v>77.486999999999995</v>
      </c>
      <c r="V40" s="106">
        <v>177776.86</v>
      </c>
      <c r="W40" s="51">
        <v>12</v>
      </c>
      <c r="X40" s="54">
        <v>15020</v>
      </c>
      <c r="Y40" s="54">
        <f t="shared" si="3"/>
        <v>180240</v>
      </c>
      <c r="Z40" s="58" t="s">
        <v>228</v>
      </c>
      <c r="AA40" s="58" t="s">
        <v>229</v>
      </c>
      <c r="AB40" s="58"/>
      <c r="AC40" s="84"/>
      <c r="AD40" s="85">
        <v>42370</v>
      </c>
      <c r="AE40" s="59">
        <v>24</v>
      </c>
      <c r="AF40" s="54">
        <f t="shared" si="4"/>
        <v>0</v>
      </c>
      <c r="AG40" s="54">
        <f t="shared" si="5"/>
        <v>154.97399999999999</v>
      </c>
      <c r="AH40" s="54">
        <f t="shared" si="6"/>
        <v>154.97399999999999</v>
      </c>
      <c r="AI40" s="86" t="s">
        <v>179</v>
      </c>
      <c r="AJ40" s="22" t="s">
        <v>177</v>
      </c>
    </row>
    <row r="41" spans="1:40" s="1" customFormat="1" ht="32.25" customHeight="1" x14ac:dyDescent="0.2">
      <c r="A41" s="52">
        <v>39</v>
      </c>
      <c r="B41" s="55" t="s">
        <v>139</v>
      </c>
      <c r="C41" s="55"/>
      <c r="D41" s="56" t="s">
        <v>33</v>
      </c>
      <c r="E41" s="57" t="s">
        <v>34</v>
      </c>
      <c r="F41" s="57" t="s">
        <v>35</v>
      </c>
      <c r="G41" s="50" t="s">
        <v>252</v>
      </c>
      <c r="H41" s="51" t="s">
        <v>36</v>
      </c>
      <c r="I41" s="53" t="s">
        <v>37</v>
      </c>
      <c r="J41" s="58" t="s">
        <v>38</v>
      </c>
      <c r="K41" s="58" t="s">
        <v>140</v>
      </c>
      <c r="L41" s="58" t="s">
        <v>141</v>
      </c>
      <c r="M41" s="58" t="s">
        <v>41</v>
      </c>
      <c r="N41" s="58" t="s">
        <v>42</v>
      </c>
      <c r="O41" s="59">
        <v>3</v>
      </c>
      <c r="P41" s="59">
        <v>34</v>
      </c>
      <c r="Q41" s="58">
        <v>1</v>
      </c>
      <c r="R41" s="21" t="s">
        <v>43</v>
      </c>
      <c r="S41" s="102">
        <v>0</v>
      </c>
      <c r="T41" s="54">
        <v>11.145</v>
      </c>
      <c r="U41" s="54">
        <v>11.145</v>
      </c>
      <c r="V41" s="106">
        <v>30006.49</v>
      </c>
      <c r="W41" s="51">
        <v>12</v>
      </c>
      <c r="X41" s="54">
        <v>2730</v>
      </c>
      <c r="Y41" s="54">
        <f t="shared" si="3"/>
        <v>32760</v>
      </c>
      <c r="Z41" s="58" t="s">
        <v>228</v>
      </c>
      <c r="AA41" s="58" t="s">
        <v>229</v>
      </c>
      <c r="AB41" s="58"/>
      <c r="AC41" s="84"/>
      <c r="AD41" s="85">
        <v>42370</v>
      </c>
      <c r="AE41" s="59">
        <v>24</v>
      </c>
      <c r="AF41" s="54">
        <f t="shared" si="4"/>
        <v>0</v>
      </c>
      <c r="AG41" s="54">
        <f t="shared" si="5"/>
        <v>22.29</v>
      </c>
      <c r="AH41" s="54">
        <f t="shared" si="6"/>
        <v>22.29</v>
      </c>
      <c r="AI41" s="86" t="s">
        <v>179</v>
      </c>
      <c r="AJ41" s="22" t="s">
        <v>177</v>
      </c>
    </row>
    <row r="42" spans="1:40" s="1" customFormat="1" ht="32.25" customHeight="1" x14ac:dyDescent="0.2">
      <c r="A42" s="52">
        <v>40</v>
      </c>
      <c r="B42" s="55" t="s">
        <v>142</v>
      </c>
      <c r="C42" s="55"/>
      <c r="D42" s="56" t="s">
        <v>33</v>
      </c>
      <c r="E42" s="57" t="s">
        <v>34</v>
      </c>
      <c r="F42" s="57" t="s">
        <v>35</v>
      </c>
      <c r="G42" s="50" t="s">
        <v>252</v>
      </c>
      <c r="H42" s="51" t="s">
        <v>36</v>
      </c>
      <c r="I42" s="53" t="s">
        <v>37</v>
      </c>
      <c r="J42" s="58" t="s">
        <v>38</v>
      </c>
      <c r="K42" s="58" t="s">
        <v>140</v>
      </c>
      <c r="L42" s="58" t="s">
        <v>143</v>
      </c>
      <c r="M42" s="58" t="s">
        <v>47</v>
      </c>
      <c r="N42" s="58" t="s">
        <v>48</v>
      </c>
      <c r="O42" s="59">
        <v>3</v>
      </c>
      <c r="P42" s="59">
        <v>25</v>
      </c>
      <c r="Q42" s="58">
        <v>1</v>
      </c>
      <c r="R42" s="21" t="s">
        <v>43</v>
      </c>
      <c r="S42" s="102">
        <v>0</v>
      </c>
      <c r="T42" s="54">
        <v>0.81899999999999995</v>
      </c>
      <c r="U42" s="54">
        <v>0.81899999999999995</v>
      </c>
      <c r="V42" s="106">
        <v>4888.38</v>
      </c>
      <c r="W42" s="51">
        <v>12</v>
      </c>
      <c r="X42" s="54">
        <v>80</v>
      </c>
      <c r="Y42" s="54">
        <f t="shared" si="3"/>
        <v>960</v>
      </c>
      <c r="Z42" s="58" t="s">
        <v>228</v>
      </c>
      <c r="AA42" s="58" t="s">
        <v>229</v>
      </c>
      <c r="AB42" s="58"/>
      <c r="AC42" s="84"/>
      <c r="AD42" s="85">
        <v>42370</v>
      </c>
      <c r="AE42" s="59">
        <v>24</v>
      </c>
      <c r="AF42" s="54">
        <f t="shared" si="4"/>
        <v>0</v>
      </c>
      <c r="AG42" s="54">
        <f t="shared" si="5"/>
        <v>1.6379999999999999</v>
      </c>
      <c r="AH42" s="54">
        <f t="shared" si="6"/>
        <v>1.6379999999999999</v>
      </c>
      <c r="AI42" s="86" t="s">
        <v>179</v>
      </c>
      <c r="AJ42" s="22" t="s">
        <v>216</v>
      </c>
    </row>
    <row r="43" spans="1:40" s="1" customFormat="1" ht="32.25" customHeight="1" x14ac:dyDescent="0.2">
      <c r="A43" s="52">
        <v>41</v>
      </c>
      <c r="B43" s="55" t="s">
        <v>144</v>
      </c>
      <c r="C43" s="55"/>
      <c r="D43" s="56" t="s">
        <v>33</v>
      </c>
      <c r="E43" s="57" t="s">
        <v>34</v>
      </c>
      <c r="F43" s="57" t="s">
        <v>35</v>
      </c>
      <c r="G43" s="50" t="s">
        <v>252</v>
      </c>
      <c r="H43" s="51" t="s">
        <v>36</v>
      </c>
      <c r="I43" s="53" t="s">
        <v>37</v>
      </c>
      <c r="J43" s="58" t="s">
        <v>38</v>
      </c>
      <c r="K43" s="58" t="s">
        <v>50</v>
      </c>
      <c r="L43" s="58" t="s">
        <v>145</v>
      </c>
      <c r="M43" s="58" t="s">
        <v>41</v>
      </c>
      <c r="N43" s="58" t="s">
        <v>42</v>
      </c>
      <c r="O43" s="59">
        <v>3</v>
      </c>
      <c r="P43" s="59">
        <v>25</v>
      </c>
      <c r="Q43" s="58">
        <v>1</v>
      </c>
      <c r="R43" s="21" t="s">
        <v>43</v>
      </c>
      <c r="S43" s="102">
        <v>0</v>
      </c>
      <c r="T43" s="54">
        <v>10.233000000000001</v>
      </c>
      <c r="U43" s="54">
        <v>10.233000000000001</v>
      </c>
      <c r="V43" s="106">
        <v>26105.35</v>
      </c>
      <c r="W43" s="51">
        <v>12</v>
      </c>
      <c r="X43" s="54">
        <v>2040</v>
      </c>
      <c r="Y43" s="54">
        <f t="shared" si="3"/>
        <v>24480</v>
      </c>
      <c r="Z43" s="58" t="s">
        <v>228</v>
      </c>
      <c r="AA43" s="58" t="s">
        <v>229</v>
      </c>
      <c r="AB43" s="58"/>
      <c r="AC43" s="84"/>
      <c r="AD43" s="85">
        <v>42370</v>
      </c>
      <c r="AE43" s="59">
        <v>24</v>
      </c>
      <c r="AF43" s="54">
        <f t="shared" si="4"/>
        <v>0</v>
      </c>
      <c r="AG43" s="54">
        <f t="shared" si="5"/>
        <v>20.466000000000001</v>
      </c>
      <c r="AH43" s="54">
        <f t="shared" si="6"/>
        <v>20.466000000000001</v>
      </c>
      <c r="AI43" s="86" t="s">
        <v>179</v>
      </c>
      <c r="AJ43" s="22" t="s">
        <v>177</v>
      </c>
    </row>
    <row r="44" spans="1:40" s="1" customFormat="1" ht="32.25" customHeight="1" x14ac:dyDescent="0.2">
      <c r="A44" s="52">
        <v>42</v>
      </c>
      <c r="B44" s="55" t="s">
        <v>146</v>
      </c>
      <c r="C44" s="55"/>
      <c r="D44" s="56" t="s">
        <v>33</v>
      </c>
      <c r="E44" s="57" t="s">
        <v>34</v>
      </c>
      <c r="F44" s="57" t="s">
        <v>35</v>
      </c>
      <c r="G44" s="50" t="s">
        <v>252</v>
      </c>
      <c r="H44" s="51" t="s">
        <v>36</v>
      </c>
      <c r="I44" s="53" t="s">
        <v>37</v>
      </c>
      <c r="J44" s="58" t="s">
        <v>38</v>
      </c>
      <c r="K44" s="58" t="s">
        <v>50</v>
      </c>
      <c r="L44" s="58" t="s">
        <v>147</v>
      </c>
      <c r="M44" s="58" t="s">
        <v>74</v>
      </c>
      <c r="N44" s="58" t="s">
        <v>75</v>
      </c>
      <c r="O44" s="59">
        <v>3</v>
      </c>
      <c r="P44" s="59">
        <v>37</v>
      </c>
      <c r="Q44" s="58">
        <v>1</v>
      </c>
      <c r="R44" s="21" t="s">
        <v>43</v>
      </c>
      <c r="S44" s="54">
        <v>3.8460000000000001</v>
      </c>
      <c r="T44" s="54">
        <v>1.0429999999999999</v>
      </c>
      <c r="U44" s="54">
        <v>4.8890000000000002</v>
      </c>
      <c r="V44" s="106">
        <v>18464.349999999999</v>
      </c>
      <c r="W44" s="51">
        <v>12</v>
      </c>
      <c r="X44" s="54">
        <v>840</v>
      </c>
      <c r="Y44" s="54">
        <f t="shared" si="3"/>
        <v>10080</v>
      </c>
      <c r="Z44" s="58" t="s">
        <v>228</v>
      </c>
      <c r="AA44" s="58" t="s">
        <v>229</v>
      </c>
      <c r="AB44" s="58"/>
      <c r="AC44" s="84"/>
      <c r="AD44" s="85">
        <v>42370</v>
      </c>
      <c r="AE44" s="59">
        <v>24</v>
      </c>
      <c r="AF44" s="54">
        <f t="shared" si="4"/>
        <v>7.6920000000000002</v>
      </c>
      <c r="AG44" s="54">
        <f t="shared" si="5"/>
        <v>2.0859999999999999</v>
      </c>
      <c r="AH44" s="54">
        <f t="shared" si="6"/>
        <v>9.7780000000000005</v>
      </c>
      <c r="AI44" s="86" t="s">
        <v>179</v>
      </c>
      <c r="AJ44" s="22" t="s">
        <v>231</v>
      </c>
    </row>
    <row r="45" spans="1:40" s="101" customFormat="1" ht="32.25" customHeight="1" x14ac:dyDescent="0.2">
      <c r="A45" s="52">
        <v>43</v>
      </c>
      <c r="B45" s="55" t="s">
        <v>243</v>
      </c>
      <c r="C45" s="55"/>
      <c r="D45" s="56" t="s">
        <v>33</v>
      </c>
      <c r="E45" s="57" t="s">
        <v>34</v>
      </c>
      <c r="F45" s="57"/>
      <c r="G45" s="50" t="s">
        <v>252</v>
      </c>
      <c r="H45" s="51"/>
      <c r="I45" s="53"/>
      <c r="J45" s="58" t="s">
        <v>38</v>
      </c>
      <c r="K45" s="58" t="s">
        <v>50</v>
      </c>
      <c r="L45" s="58" t="s">
        <v>244</v>
      </c>
      <c r="M45" s="58" t="s">
        <v>74</v>
      </c>
      <c r="N45" s="58"/>
      <c r="O45" s="59">
        <v>3</v>
      </c>
      <c r="P45" s="59">
        <v>16</v>
      </c>
      <c r="Q45" s="58" t="s">
        <v>73</v>
      </c>
      <c r="R45" s="21"/>
      <c r="S45" s="54"/>
      <c r="T45" s="102"/>
      <c r="U45" s="102"/>
      <c r="V45" s="107"/>
      <c r="W45" s="51">
        <v>12</v>
      </c>
      <c r="X45" s="54">
        <v>1000</v>
      </c>
      <c r="Y45" s="54">
        <f t="shared" si="3"/>
        <v>12000</v>
      </c>
      <c r="Z45" s="58" t="s">
        <v>228</v>
      </c>
      <c r="AA45" s="58" t="s">
        <v>229</v>
      </c>
      <c r="AB45" s="58"/>
      <c r="AC45" s="84"/>
      <c r="AD45" s="84">
        <v>42370</v>
      </c>
      <c r="AE45" s="59"/>
      <c r="AF45" s="54"/>
      <c r="AG45" s="54"/>
      <c r="AH45" s="54"/>
      <c r="AI45" s="86"/>
      <c r="AJ45" s="22" t="s">
        <v>245</v>
      </c>
      <c r="AK45" s="1"/>
      <c r="AL45" s="1"/>
      <c r="AM45" s="1"/>
      <c r="AN45" s="1"/>
    </row>
    <row r="46" spans="1:40" s="1" customFormat="1" ht="32.25" customHeight="1" x14ac:dyDescent="0.2">
      <c r="A46" s="52">
        <v>44</v>
      </c>
      <c r="B46" s="55" t="s">
        <v>148</v>
      </c>
      <c r="C46" s="55"/>
      <c r="D46" s="56" t="s">
        <v>33</v>
      </c>
      <c r="E46" s="57" t="s">
        <v>34</v>
      </c>
      <c r="F46" s="57" t="s">
        <v>35</v>
      </c>
      <c r="G46" s="50" t="s">
        <v>252</v>
      </c>
      <c r="H46" s="51" t="s">
        <v>36</v>
      </c>
      <c r="I46" s="53" t="s">
        <v>37</v>
      </c>
      <c r="J46" s="58" t="s">
        <v>38</v>
      </c>
      <c r="K46" s="58" t="s">
        <v>50</v>
      </c>
      <c r="L46" s="58" t="s">
        <v>149</v>
      </c>
      <c r="M46" s="58" t="s">
        <v>55</v>
      </c>
      <c r="N46" s="58" t="s">
        <v>48</v>
      </c>
      <c r="O46" s="59">
        <v>3</v>
      </c>
      <c r="P46" s="59">
        <v>25</v>
      </c>
      <c r="Q46" s="58">
        <v>1</v>
      </c>
      <c r="R46" s="21" t="s">
        <v>43</v>
      </c>
      <c r="S46" s="102">
        <v>0</v>
      </c>
      <c r="T46" s="54">
        <v>0.105</v>
      </c>
      <c r="U46" s="54">
        <v>0.105</v>
      </c>
      <c r="V46" s="106">
        <v>2274.06</v>
      </c>
      <c r="W46" s="51">
        <v>12</v>
      </c>
      <c r="X46" s="54">
        <v>200</v>
      </c>
      <c r="Y46" s="54">
        <f t="shared" si="3"/>
        <v>2400</v>
      </c>
      <c r="Z46" s="58" t="s">
        <v>228</v>
      </c>
      <c r="AA46" s="58" t="s">
        <v>229</v>
      </c>
      <c r="AB46" s="58"/>
      <c r="AC46" s="84"/>
      <c r="AD46" s="85">
        <v>42370</v>
      </c>
      <c r="AE46" s="59">
        <v>24</v>
      </c>
      <c r="AF46" s="54">
        <f t="shared" si="4"/>
        <v>0</v>
      </c>
      <c r="AG46" s="54">
        <f t="shared" si="5"/>
        <v>0.20999999999999996</v>
      </c>
      <c r="AH46" s="54">
        <f t="shared" si="6"/>
        <v>0.20999999999999996</v>
      </c>
      <c r="AI46" s="86" t="s">
        <v>179</v>
      </c>
      <c r="AJ46" s="22" t="s">
        <v>207</v>
      </c>
    </row>
    <row r="47" spans="1:40" s="1" customFormat="1" ht="32.25" customHeight="1" x14ac:dyDescent="0.2">
      <c r="A47" s="52">
        <v>45</v>
      </c>
      <c r="B47" s="55" t="s">
        <v>150</v>
      </c>
      <c r="C47" s="55"/>
      <c r="D47" s="56" t="s">
        <v>33</v>
      </c>
      <c r="E47" s="57" t="s">
        <v>34</v>
      </c>
      <c r="F47" s="57" t="s">
        <v>35</v>
      </c>
      <c r="G47" s="50" t="s">
        <v>252</v>
      </c>
      <c r="H47" s="51" t="s">
        <v>36</v>
      </c>
      <c r="I47" s="53" t="s">
        <v>37</v>
      </c>
      <c r="J47" s="58" t="s">
        <v>38</v>
      </c>
      <c r="K47" s="58" t="s">
        <v>124</v>
      </c>
      <c r="L47" s="58" t="s">
        <v>151</v>
      </c>
      <c r="M47" s="58" t="s">
        <v>47</v>
      </c>
      <c r="N47" s="58" t="s">
        <v>48</v>
      </c>
      <c r="O47" s="59">
        <v>1</v>
      </c>
      <c r="P47" s="59">
        <v>16</v>
      </c>
      <c r="Q47" s="58">
        <v>1</v>
      </c>
      <c r="R47" s="21" t="s">
        <v>43</v>
      </c>
      <c r="S47" s="102">
        <v>0</v>
      </c>
      <c r="T47" s="54">
        <v>1E-3</v>
      </c>
      <c r="U47" s="54">
        <v>1E-3</v>
      </c>
      <c r="V47" s="106">
        <v>500.29</v>
      </c>
      <c r="W47" s="51">
        <v>12</v>
      </c>
      <c r="X47" s="54">
        <v>70</v>
      </c>
      <c r="Y47" s="54">
        <f t="shared" si="3"/>
        <v>840</v>
      </c>
      <c r="Z47" s="58" t="s">
        <v>228</v>
      </c>
      <c r="AA47" s="58" t="s">
        <v>229</v>
      </c>
      <c r="AB47" s="58"/>
      <c r="AC47" s="84"/>
      <c r="AD47" s="85">
        <v>42370</v>
      </c>
      <c r="AE47" s="59">
        <v>24</v>
      </c>
      <c r="AF47" s="54">
        <f t="shared" si="4"/>
        <v>0</v>
      </c>
      <c r="AG47" s="54">
        <f t="shared" si="5"/>
        <v>2E-3</v>
      </c>
      <c r="AH47" s="54">
        <f t="shared" si="6"/>
        <v>2E-3</v>
      </c>
      <c r="AI47" s="86" t="s">
        <v>179</v>
      </c>
      <c r="AJ47" s="22" t="s">
        <v>208</v>
      </c>
    </row>
    <row r="48" spans="1:40" s="1" customFormat="1" ht="32.25" customHeight="1" x14ac:dyDescent="0.2">
      <c r="A48" s="52">
        <v>46</v>
      </c>
      <c r="B48" s="55" t="s">
        <v>152</v>
      </c>
      <c r="C48" s="55"/>
      <c r="D48" s="56" t="s">
        <v>33</v>
      </c>
      <c r="E48" s="57" t="s">
        <v>34</v>
      </c>
      <c r="F48" s="57" t="s">
        <v>35</v>
      </c>
      <c r="G48" s="50" t="s">
        <v>252</v>
      </c>
      <c r="H48" s="51" t="s">
        <v>36</v>
      </c>
      <c r="I48" s="53" t="s">
        <v>37</v>
      </c>
      <c r="J48" s="58" t="s">
        <v>38</v>
      </c>
      <c r="K48" s="58" t="s">
        <v>153</v>
      </c>
      <c r="L48" s="58" t="s">
        <v>154</v>
      </c>
      <c r="M48" s="58" t="s">
        <v>41</v>
      </c>
      <c r="N48" s="58" t="s">
        <v>42</v>
      </c>
      <c r="O48" s="59">
        <v>3</v>
      </c>
      <c r="P48" s="59">
        <v>25</v>
      </c>
      <c r="Q48" s="58">
        <v>1</v>
      </c>
      <c r="R48" s="21" t="s">
        <v>43</v>
      </c>
      <c r="S48" s="102">
        <v>0</v>
      </c>
      <c r="T48" s="54">
        <v>5.835</v>
      </c>
      <c r="U48" s="54">
        <v>5.835</v>
      </c>
      <c r="V48" s="106">
        <v>16449.25</v>
      </c>
      <c r="W48" s="51">
        <v>12</v>
      </c>
      <c r="X48" s="54">
        <v>1030</v>
      </c>
      <c r="Y48" s="54">
        <f t="shared" si="3"/>
        <v>12360</v>
      </c>
      <c r="Z48" s="58" t="s">
        <v>228</v>
      </c>
      <c r="AA48" s="58" t="s">
        <v>229</v>
      </c>
      <c r="AB48" s="58"/>
      <c r="AC48" s="84"/>
      <c r="AD48" s="85">
        <v>42370</v>
      </c>
      <c r="AE48" s="59">
        <v>24</v>
      </c>
      <c r="AF48" s="54">
        <f t="shared" si="4"/>
        <v>0</v>
      </c>
      <c r="AG48" s="54">
        <f t="shared" si="5"/>
        <v>11.67</v>
      </c>
      <c r="AH48" s="54">
        <f t="shared" si="6"/>
        <v>11.67</v>
      </c>
      <c r="AI48" s="86" t="s">
        <v>179</v>
      </c>
      <c r="AJ48" s="22" t="s">
        <v>177</v>
      </c>
    </row>
    <row r="49" spans="1:52" s="1" customFormat="1" ht="32.25" customHeight="1" x14ac:dyDescent="0.2">
      <c r="A49" s="52">
        <v>47</v>
      </c>
      <c r="B49" s="55" t="s">
        <v>155</v>
      </c>
      <c r="C49" s="55"/>
      <c r="D49" s="56" t="s">
        <v>33</v>
      </c>
      <c r="E49" s="57" t="s">
        <v>34</v>
      </c>
      <c r="F49" s="57" t="s">
        <v>35</v>
      </c>
      <c r="G49" s="50" t="s">
        <v>252</v>
      </c>
      <c r="H49" s="51" t="s">
        <v>36</v>
      </c>
      <c r="I49" s="53" t="s">
        <v>37</v>
      </c>
      <c r="J49" s="58" t="s">
        <v>38</v>
      </c>
      <c r="K49" s="58" t="s">
        <v>124</v>
      </c>
      <c r="L49" s="58" t="s">
        <v>28</v>
      </c>
      <c r="M49" s="58" t="s">
        <v>41</v>
      </c>
      <c r="N49" s="58" t="s">
        <v>42</v>
      </c>
      <c r="O49" s="59">
        <v>3</v>
      </c>
      <c r="P49" s="59">
        <v>25</v>
      </c>
      <c r="Q49" s="58">
        <v>1</v>
      </c>
      <c r="R49" s="21" t="s">
        <v>43</v>
      </c>
      <c r="S49" s="102">
        <v>0</v>
      </c>
      <c r="T49" s="54">
        <v>5.6989999999999998</v>
      </c>
      <c r="U49" s="54">
        <v>5.6989999999999998</v>
      </c>
      <c r="V49" s="106">
        <v>16091.37</v>
      </c>
      <c r="W49" s="51">
        <v>12</v>
      </c>
      <c r="X49" s="54">
        <v>1380</v>
      </c>
      <c r="Y49" s="54">
        <f t="shared" si="3"/>
        <v>16560</v>
      </c>
      <c r="Z49" s="58" t="s">
        <v>228</v>
      </c>
      <c r="AA49" s="58" t="s">
        <v>229</v>
      </c>
      <c r="AB49" s="58"/>
      <c r="AC49" s="84"/>
      <c r="AD49" s="85">
        <v>42370</v>
      </c>
      <c r="AE49" s="59">
        <v>24</v>
      </c>
      <c r="AF49" s="54">
        <f t="shared" si="4"/>
        <v>0</v>
      </c>
      <c r="AG49" s="54">
        <f t="shared" si="5"/>
        <v>11.398</v>
      </c>
      <c r="AH49" s="54">
        <f t="shared" si="6"/>
        <v>11.398</v>
      </c>
      <c r="AI49" s="86" t="s">
        <v>179</v>
      </c>
      <c r="AJ49" s="22" t="s">
        <v>177</v>
      </c>
    </row>
    <row r="50" spans="1:52" s="1" customFormat="1" ht="32.25" customHeight="1" x14ac:dyDescent="0.2">
      <c r="A50" s="52">
        <v>48</v>
      </c>
      <c r="B50" s="32" t="s">
        <v>176</v>
      </c>
      <c r="C50" s="32"/>
      <c r="D50" s="56" t="s">
        <v>33</v>
      </c>
      <c r="E50" s="57" t="s">
        <v>34</v>
      </c>
      <c r="F50" s="57" t="s">
        <v>35</v>
      </c>
      <c r="G50" s="50" t="s">
        <v>252</v>
      </c>
      <c r="H50" s="51" t="s">
        <v>36</v>
      </c>
      <c r="I50" s="53" t="s">
        <v>37</v>
      </c>
      <c r="J50" s="58" t="s">
        <v>38</v>
      </c>
      <c r="K50" s="58" t="s">
        <v>156</v>
      </c>
      <c r="L50" s="58"/>
      <c r="M50" s="58" t="s">
        <v>41</v>
      </c>
      <c r="N50" s="58" t="s">
        <v>42</v>
      </c>
      <c r="O50" s="59">
        <v>3</v>
      </c>
      <c r="P50" s="59">
        <v>40</v>
      </c>
      <c r="Q50" s="58" t="s">
        <v>73</v>
      </c>
      <c r="R50" s="21" t="s">
        <v>43</v>
      </c>
      <c r="S50" s="102">
        <v>0</v>
      </c>
      <c r="T50" s="54">
        <v>32.634999999999998</v>
      </c>
      <c r="U50" s="54">
        <v>32.634999999999998</v>
      </c>
      <c r="V50" s="106">
        <v>77279.429999999993</v>
      </c>
      <c r="W50" s="51">
        <v>12</v>
      </c>
      <c r="X50" s="54">
        <v>8190</v>
      </c>
      <c r="Y50" s="54">
        <f t="shared" si="3"/>
        <v>98280</v>
      </c>
      <c r="Z50" s="58" t="s">
        <v>228</v>
      </c>
      <c r="AA50" s="58" t="s">
        <v>229</v>
      </c>
      <c r="AB50" s="58"/>
      <c r="AC50" s="84"/>
      <c r="AD50" s="85">
        <v>42370</v>
      </c>
      <c r="AE50" s="59">
        <v>24</v>
      </c>
      <c r="AF50" s="54">
        <f t="shared" si="4"/>
        <v>0</v>
      </c>
      <c r="AG50" s="54">
        <f t="shared" si="5"/>
        <v>65.27</v>
      </c>
      <c r="AH50" s="54">
        <f t="shared" si="6"/>
        <v>65.27</v>
      </c>
      <c r="AI50" s="86" t="s">
        <v>179</v>
      </c>
      <c r="AJ50" s="22" t="s">
        <v>177</v>
      </c>
    </row>
    <row r="51" spans="1:52" s="1" customFormat="1" ht="32.25" customHeight="1" x14ac:dyDescent="0.2">
      <c r="A51" s="52">
        <v>49</v>
      </c>
      <c r="B51" s="32" t="s">
        <v>178</v>
      </c>
      <c r="C51" s="32"/>
      <c r="D51" s="56" t="s">
        <v>33</v>
      </c>
      <c r="E51" s="57" t="s">
        <v>34</v>
      </c>
      <c r="F51" s="57" t="s">
        <v>35</v>
      </c>
      <c r="G51" s="50" t="s">
        <v>252</v>
      </c>
      <c r="H51" s="51" t="s">
        <v>36</v>
      </c>
      <c r="I51" s="53" t="s">
        <v>37</v>
      </c>
      <c r="J51" s="58" t="s">
        <v>38</v>
      </c>
      <c r="K51" s="58" t="s">
        <v>156</v>
      </c>
      <c r="L51" s="58" t="s">
        <v>180</v>
      </c>
      <c r="M51" s="33" t="s">
        <v>191</v>
      </c>
      <c r="N51" s="58" t="s">
        <v>42</v>
      </c>
      <c r="O51" s="33" t="s">
        <v>194</v>
      </c>
      <c r="P51" s="33" t="s">
        <v>188</v>
      </c>
      <c r="Q51" s="58" t="s">
        <v>73</v>
      </c>
      <c r="R51" s="21" t="s">
        <v>43</v>
      </c>
      <c r="S51" s="102">
        <v>0</v>
      </c>
      <c r="T51" s="54">
        <v>0.75600000000000001</v>
      </c>
      <c r="U51" s="54">
        <f t="shared" ref="U51:U64" si="7">T51+S51</f>
        <v>0.75600000000000001</v>
      </c>
      <c r="V51" s="106">
        <v>3286.25</v>
      </c>
      <c r="W51" s="51">
        <v>12</v>
      </c>
      <c r="X51" s="54">
        <v>250</v>
      </c>
      <c r="Y51" s="54">
        <f t="shared" si="3"/>
        <v>3000</v>
      </c>
      <c r="Z51" s="58" t="s">
        <v>228</v>
      </c>
      <c r="AA51" s="58" t="s">
        <v>229</v>
      </c>
      <c r="AB51" s="58"/>
      <c r="AC51" s="84"/>
      <c r="AD51" s="85">
        <v>42370</v>
      </c>
      <c r="AE51" s="59">
        <v>24</v>
      </c>
      <c r="AF51" s="54">
        <f t="shared" si="4"/>
        <v>0</v>
      </c>
      <c r="AG51" s="54">
        <f t="shared" si="5"/>
        <v>1.512</v>
      </c>
      <c r="AH51" s="54">
        <f t="shared" si="6"/>
        <v>1.512</v>
      </c>
      <c r="AI51" s="86" t="s">
        <v>179</v>
      </c>
      <c r="AJ51" s="22" t="s">
        <v>177</v>
      </c>
    </row>
    <row r="52" spans="1:52" s="1" customFormat="1" ht="32.25" customHeight="1" x14ac:dyDescent="0.2">
      <c r="A52" s="52">
        <v>50</v>
      </c>
      <c r="B52" s="32" t="s">
        <v>159</v>
      </c>
      <c r="C52" s="32"/>
      <c r="D52" s="56" t="s">
        <v>33</v>
      </c>
      <c r="E52" s="57" t="s">
        <v>34</v>
      </c>
      <c r="F52" s="57" t="s">
        <v>35</v>
      </c>
      <c r="G52" s="50" t="s">
        <v>252</v>
      </c>
      <c r="H52" s="51" t="s">
        <v>36</v>
      </c>
      <c r="I52" s="53" t="s">
        <v>37</v>
      </c>
      <c r="J52" s="58" t="s">
        <v>38</v>
      </c>
      <c r="K52" s="58" t="s">
        <v>156</v>
      </c>
      <c r="L52" s="58" t="s">
        <v>58</v>
      </c>
      <c r="M52" s="33" t="s">
        <v>192</v>
      </c>
      <c r="N52" s="58"/>
      <c r="O52" s="33" t="s">
        <v>195</v>
      </c>
      <c r="P52" s="33" t="s">
        <v>189</v>
      </c>
      <c r="Q52" s="58" t="s">
        <v>73</v>
      </c>
      <c r="R52" s="21" t="s">
        <v>43</v>
      </c>
      <c r="S52" s="102">
        <v>0</v>
      </c>
      <c r="T52" s="54">
        <v>0.45700000000000002</v>
      </c>
      <c r="U52" s="54">
        <f t="shared" si="7"/>
        <v>0.45700000000000002</v>
      </c>
      <c r="V52" s="106">
        <v>6037.67</v>
      </c>
      <c r="W52" s="51">
        <v>12</v>
      </c>
      <c r="X52" s="54">
        <v>520</v>
      </c>
      <c r="Y52" s="54">
        <f t="shared" si="3"/>
        <v>6240</v>
      </c>
      <c r="Z52" s="58" t="s">
        <v>228</v>
      </c>
      <c r="AA52" s="58" t="s">
        <v>229</v>
      </c>
      <c r="AB52" s="58"/>
      <c r="AC52" s="84"/>
      <c r="AD52" s="85">
        <v>42370</v>
      </c>
      <c r="AE52" s="59">
        <v>24</v>
      </c>
      <c r="AF52" s="54">
        <f t="shared" si="4"/>
        <v>0</v>
      </c>
      <c r="AG52" s="54">
        <f t="shared" si="5"/>
        <v>0.91400000000000015</v>
      </c>
      <c r="AH52" s="54">
        <f t="shared" si="6"/>
        <v>0.91400000000000015</v>
      </c>
      <c r="AI52" s="86" t="s">
        <v>179</v>
      </c>
      <c r="AJ52" s="22" t="s">
        <v>196</v>
      </c>
    </row>
    <row r="53" spans="1:52" s="1" customFormat="1" ht="32.25" customHeight="1" x14ac:dyDescent="0.2">
      <c r="A53" s="52">
        <v>51</v>
      </c>
      <c r="B53" s="32" t="s">
        <v>160</v>
      </c>
      <c r="C53" s="32"/>
      <c r="D53" s="56" t="s">
        <v>33</v>
      </c>
      <c r="E53" s="57" t="s">
        <v>34</v>
      </c>
      <c r="F53" s="57" t="s">
        <v>35</v>
      </c>
      <c r="G53" s="50" t="s">
        <v>252</v>
      </c>
      <c r="H53" s="51" t="s">
        <v>36</v>
      </c>
      <c r="I53" s="53" t="s">
        <v>37</v>
      </c>
      <c r="J53" s="58" t="s">
        <v>38</v>
      </c>
      <c r="K53" s="33" t="s">
        <v>168</v>
      </c>
      <c r="L53" s="33" t="s">
        <v>181</v>
      </c>
      <c r="M53" s="33" t="s">
        <v>193</v>
      </c>
      <c r="N53" s="58"/>
      <c r="O53" s="33" t="s">
        <v>195</v>
      </c>
      <c r="P53" s="33" t="s">
        <v>188</v>
      </c>
      <c r="Q53" s="58" t="s">
        <v>73</v>
      </c>
      <c r="R53" s="21" t="s">
        <v>43</v>
      </c>
      <c r="S53" s="102">
        <v>0</v>
      </c>
      <c r="T53" s="54">
        <v>0.26700000000000002</v>
      </c>
      <c r="U53" s="54">
        <f t="shared" si="7"/>
        <v>0.26700000000000002</v>
      </c>
      <c r="V53" s="106">
        <v>2087.4699999999998</v>
      </c>
      <c r="W53" s="51">
        <v>12</v>
      </c>
      <c r="X53" s="54">
        <v>140</v>
      </c>
      <c r="Y53" s="54">
        <f t="shared" si="3"/>
        <v>1680</v>
      </c>
      <c r="Z53" s="58" t="s">
        <v>228</v>
      </c>
      <c r="AA53" s="58" t="s">
        <v>229</v>
      </c>
      <c r="AB53" s="58"/>
      <c r="AC53" s="84"/>
      <c r="AD53" s="85">
        <v>42370</v>
      </c>
      <c r="AE53" s="59">
        <v>24</v>
      </c>
      <c r="AF53" s="54">
        <f t="shared" si="4"/>
        <v>0</v>
      </c>
      <c r="AG53" s="54">
        <f t="shared" si="5"/>
        <v>0.53400000000000003</v>
      </c>
      <c r="AH53" s="54">
        <f t="shared" si="6"/>
        <v>0.53400000000000003</v>
      </c>
      <c r="AI53" s="86" t="s">
        <v>179</v>
      </c>
      <c r="AJ53" s="22" t="s">
        <v>197</v>
      </c>
    </row>
    <row r="54" spans="1:52" s="1" customFormat="1" ht="32.25" customHeight="1" x14ac:dyDescent="0.2">
      <c r="A54" s="52">
        <v>52</v>
      </c>
      <c r="B54" s="32" t="s">
        <v>161</v>
      </c>
      <c r="C54" s="32"/>
      <c r="D54" s="56" t="s">
        <v>33</v>
      </c>
      <c r="E54" s="57" t="s">
        <v>34</v>
      </c>
      <c r="F54" s="57" t="s">
        <v>35</v>
      </c>
      <c r="G54" s="50" t="s">
        <v>252</v>
      </c>
      <c r="H54" s="51" t="s">
        <v>36</v>
      </c>
      <c r="I54" s="53" t="s">
        <v>37</v>
      </c>
      <c r="J54" s="58" t="s">
        <v>38</v>
      </c>
      <c r="K54" s="33" t="s">
        <v>168</v>
      </c>
      <c r="L54" s="33" t="s">
        <v>182</v>
      </c>
      <c r="M54" s="33" t="s">
        <v>191</v>
      </c>
      <c r="N54" s="58" t="s">
        <v>42</v>
      </c>
      <c r="O54" s="33" t="s">
        <v>195</v>
      </c>
      <c r="P54" s="33" t="s">
        <v>190</v>
      </c>
      <c r="Q54" s="58" t="s">
        <v>73</v>
      </c>
      <c r="R54" s="21" t="s">
        <v>43</v>
      </c>
      <c r="S54" s="102">
        <v>0</v>
      </c>
      <c r="T54" s="54">
        <v>27.085000000000001</v>
      </c>
      <c r="U54" s="54">
        <f t="shared" si="7"/>
        <v>27.085000000000001</v>
      </c>
      <c r="V54" s="106">
        <v>64885.62</v>
      </c>
      <c r="W54" s="51">
        <v>12</v>
      </c>
      <c r="X54" s="54">
        <v>6710</v>
      </c>
      <c r="Y54" s="54">
        <f t="shared" si="3"/>
        <v>80520</v>
      </c>
      <c r="Z54" s="58" t="s">
        <v>228</v>
      </c>
      <c r="AA54" s="58" t="s">
        <v>229</v>
      </c>
      <c r="AB54" s="58"/>
      <c r="AC54" s="84"/>
      <c r="AD54" s="85">
        <v>42370</v>
      </c>
      <c r="AE54" s="59">
        <v>24</v>
      </c>
      <c r="AF54" s="54">
        <f t="shared" si="4"/>
        <v>0</v>
      </c>
      <c r="AG54" s="54">
        <f t="shared" si="5"/>
        <v>54.17</v>
      </c>
      <c r="AH54" s="54">
        <f t="shared" si="6"/>
        <v>54.17</v>
      </c>
      <c r="AI54" s="86" t="s">
        <v>179</v>
      </c>
      <c r="AJ54" s="22" t="s">
        <v>177</v>
      </c>
    </row>
    <row r="55" spans="1:52" s="1" customFormat="1" ht="32.25" customHeight="1" x14ac:dyDescent="0.2">
      <c r="A55" s="52">
        <v>53</v>
      </c>
      <c r="B55" s="32" t="s">
        <v>162</v>
      </c>
      <c r="C55" s="32"/>
      <c r="D55" s="56" t="s">
        <v>33</v>
      </c>
      <c r="E55" s="57" t="s">
        <v>34</v>
      </c>
      <c r="F55" s="57" t="s">
        <v>35</v>
      </c>
      <c r="G55" s="50" t="s">
        <v>252</v>
      </c>
      <c r="H55" s="51" t="s">
        <v>36</v>
      </c>
      <c r="I55" s="53" t="s">
        <v>37</v>
      </c>
      <c r="J55" s="58" t="s">
        <v>38</v>
      </c>
      <c r="K55" s="60" t="s">
        <v>222</v>
      </c>
      <c r="L55" s="33" t="s">
        <v>183</v>
      </c>
      <c r="M55" s="33" t="s">
        <v>191</v>
      </c>
      <c r="N55" s="58" t="s">
        <v>42</v>
      </c>
      <c r="O55" s="33" t="s">
        <v>195</v>
      </c>
      <c r="P55" s="33" t="s">
        <v>188</v>
      </c>
      <c r="Q55" s="58" t="s">
        <v>73</v>
      </c>
      <c r="R55" s="21" t="s">
        <v>43</v>
      </c>
      <c r="S55" s="102">
        <v>0</v>
      </c>
      <c r="T55" s="54">
        <v>14.25</v>
      </c>
      <c r="U55" s="54">
        <f t="shared" si="7"/>
        <v>14.25</v>
      </c>
      <c r="V55" s="106">
        <v>34810.720000000001</v>
      </c>
      <c r="W55" s="51">
        <v>12</v>
      </c>
      <c r="X55" s="54">
        <v>2870</v>
      </c>
      <c r="Y55" s="54">
        <f t="shared" si="3"/>
        <v>34440</v>
      </c>
      <c r="Z55" s="58" t="s">
        <v>228</v>
      </c>
      <c r="AA55" s="58" t="s">
        <v>229</v>
      </c>
      <c r="AB55" s="58"/>
      <c r="AC55" s="84"/>
      <c r="AD55" s="85">
        <v>42370</v>
      </c>
      <c r="AE55" s="59">
        <v>24</v>
      </c>
      <c r="AF55" s="54">
        <f t="shared" si="4"/>
        <v>0</v>
      </c>
      <c r="AG55" s="54">
        <f t="shared" si="5"/>
        <v>28.5</v>
      </c>
      <c r="AH55" s="54">
        <f t="shared" si="6"/>
        <v>28.5</v>
      </c>
      <c r="AI55" s="86" t="s">
        <v>179</v>
      </c>
      <c r="AJ55" s="22" t="s">
        <v>177</v>
      </c>
    </row>
    <row r="56" spans="1:52" s="1" customFormat="1" ht="32.25" customHeight="1" x14ac:dyDescent="0.2">
      <c r="A56" s="52">
        <v>54</v>
      </c>
      <c r="B56" s="32" t="s">
        <v>163</v>
      </c>
      <c r="C56" s="32"/>
      <c r="D56" s="56" t="s">
        <v>33</v>
      </c>
      <c r="E56" s="57" t="s">
        <v>34</v>
      </c>
      <c r="F56" s="57" t="s">
        <v>35</v>
      </c>
      <c r="G56" s="50" t="s">
        <v>252</v>
      </c>
      <c r="H56" s="51" t="s">
        <v>36</v>
      </c>
      <c r="I56" s="53" t="s">
        <v>37</v>
      </c>
      <c r="J56" s="58" t="s">
        <v>38</v>
      </c>
      <c r="K56" s="33" t="s">
        <v>169</v>
      </c>
      <c r="L56" s="33" t="s">
        <v>184</v>
      </c>
      <c r="M56" s="33" t="s">
        <v>191</v>
      </c>
      <c r="N56" s="58" t="s">
        <v>42</v>
      </c>
      <c r="O56" s="33" t="s">
        <v>195</v>
      </c>
      <c r="P56" s="33" t="s">
        <v>188</v>
      </c>
      <c r="Q56" s="58" t="s">
        <v>73</v>
      </c>
      <c r="R56" s="21" t="s">
        <v>43</v>
      </c>
      <c r="S56" s="102">
        <v>0</v>
      </c>
      <c r="T56" s="54">
        <v>13.087</v>
      </c>
      <c r="U56" s="54">
        <f t="shared" si="7"/>
        <v>13.087</v>
      </c>
      <c r="V56" s="106">
        <v>32317.56</v>
      </c>
      <c r="W56" s="51">
        <v>12</v>
      </c>
      <c r="X56" s="54">
        <v>2600</v>
      </c>
      <c r="Y56" s="54">
        <f t="shared" si="3"/>
        <v>31200</v>
      </c>
      <c r="Z56" s="58" t="s">
        <v>228</v>
      </c>
      <c r="AA56" s="58" t="s">
        <v>229</v>
      </c>
      <c r="AB56" s="58"/>
      <c r="AC56" s="84"/>
      <c r="AD56" s="85">
        <v>42370</v>
      </c>
      <c r="AE56" s="59">
        <v>24</v>
      </c>
      <c r="AF56" s="54">
        <f t="shared" si="4"/>
        <v>0</v>
      </c>
      <c r="AG56" s="54">
        <f t="shared" si="5"/>
        <v>26.173999999999999</v>
      </c>
      <c r="AH56" s="54">
        <f t="shared" si="6"/>
        <v>26.173999999999999</v>
      </c>
      <c r="AI56" s="86" t="s">
        <v>179</v>
      </c>
      <c r="AJ56" s="22" t="s">
        <v>177</v>
      </c>
    </row>
    <row r="57" spans="1:52" s="1" customFormat="1" ht="32.25" customHeight="1" x14ac:dyDescent="0.2">
      <c r="A57" s="52">
        <v>55</v>
      </c>
      <c r="B57" s="32" t="s">
        <v>164</v>
      </c>
      <c r="C57" s="32"/>
      <c r="D57" s="56" t="s">
        <v>33</v>
      </c>
      <c r="E57" s="57" t="s">
        <v>34</v>
      </c>
      <c r="F57" s="57" t="s">
        <v>35</v>
      </c>
      <c r="G57" s="50" t="s">
        <v>252</v>
      </c>
      <c r="H57" s="51" t="s">
        <v>36</v>
      </c>
      <c r="I57" s="53" t="s">
        <v>37</v>
      </c>
      <c r="J57" s="58" t="s">
        <v>38</v>
      </c>
      <c r="K57" s="33" t="s">
        <v>170</v>
      </c>
      <c r="L57" s="33"/>
      <c r="M57" s="33" t="s">
        <v>191</v>
      </c>
      <c r="N57" s="58" t="s">
        <v>42</v>
      </c>
      <c r="O57" s="33" t="s">
        <v>195</v>
      </c>
      <c r="P57" s="33" t="s">
        <v>188</v>
      </c>
      <c r="Q57" s="58" t="s">
        <v>73</v>
      </c>
      <c r="R57" s="21" t="s">
        <v>43</v>
      </c>
      <c r="S57" s="102">
        <v>0</v>
      </c>
      <c r="T57" s="54">
        <v>22.23</v>
      </c>
      <c r="U57" s="54">
        <f t="shared" si="7"/>
        <v>22.23</v>
      </c>
      <c r="V57" s="106">
        <v>52430.74</v>
      </c>
      <c r="W57" s="51">
        <v>12</v>
      </c>
      <c r="X57" s="54">
        <v>3870</v>
      </c>
      <c r="Y57" s="54">
        <f t="shared" si="3"/>
        <v>46440</v>
      </c>
      <c r="Z57" s="58" t="s">
        <v>228</v>
      </c>
      <c r="AA57" s="58" t="s">
        <v>229</v>
      </c>
      <c r="AB57" s="58"/>
      <c r="AC57" s="84"/>
      <c r="AD57" s="85">
        <v>42370</v>
      </c>
      <c r="AE57" s="59">
        <v>24</v>
      </c>
      <c r="AF57" s="54">
        <f t="shared" si="4"/>
        <v>0</v>
      </c>
      <c r="AG57" s="54">
        <f t="shared" si="5"/>
        <v>44.46</v>
      </c>
      <c r="AH57" s="54">
        <f t="shared" si="6"/>
        <v>44.46</v>
      </c>
      <c r="AI57" s="86" t="s">
        <v>179</v>
      </c>
      <c r="AJ57" s="22" t="s">
        <v>177</v>
      </c>
    </row>
    <row r="58" spans="1:52" s="1" customFormat="1" ht="32.25" customHeight="1" x14ac:dyDescent="0.2">
      <c r="A58" s="52">
        <v>56</v>
      </c>
      <c r="B58" s="32" t="s">
        <v>165</v>
      </c>
      <c r="C58" s="32"/>
      <c r="D58" s="56" t="s">
        <v>33</v>
      </c>
      <c r="E58" s="57" t="s">
        <v>34</v>
      </c>
      <c r="F58" s="57" t="s">
        <v>35</v>
      </c>
      <c r="G58" s="50" t="s">
        <v>252</v>
      </c>
      <c r="H58" s="51" t="s">
        <v>36</v>
      </c>
      <c r="I58" s="53" t="s">
        <v>37</v>
      </c>
      <c r="J58" s="58" t="s">
        <v>38</v>
      </c>
      <c r="K58" s="33" t="s">
        <v>170</v>
      </c>
      <c r="L58" s="33" t="s">
        <v>185</v>
      </c>
      <c r="M58" s="33" t="s">
        <v>193</v>
      </c>
      <c r="N58" s="58"/>
      <c r="O58" s="33" t="s">
        <v>195</v>
      </c>
      <c r="P58" s="33" t="s">
        <v>188</v>
      </c>
      <c r="Q58" s="58" t="s">
        <v>73</v>
      </c>
      <c r="R58" s="21" t="s">
        <v>43</v>
      </c>
      <c r="S58" s="102">
        <v>0</v>
      </c>
      <c r="T58" s="54">
        <v>2.073</v>
      </c>
      <c r="U58" s="54">
        <f t="shared" si="7"/>
        <v>2.073</v>
      </c>
      <c r="V58" s="106">
        <v>11266.12</v>
      </c>
      <c r="W58" s="51">
        <v>12</v>
      </c>
      <c r="X58" s="54">
        <v>450</v>
      </c>
      <c r="Y58" s="54">
        <f t="shared" si="3"/>
        <v>5400</v>
      </c>
      <c r="Z58" s="58" t="s">
        <v>228</v>
      </c>
      <c r="AA58" s="58" t="s">
        <v>229</v>
      </c>
      <c r="AB58" s="58"/>
      <c r="AC58" s="84"/>
      <c r="AD58" s="85">
        <v>42370</v>
      </c>
      <c r="AE58" s="59">
        <v>24</v>
      </c>
      <c r="AF58" s="54">
        <f t="shared" si="4"/>
        <v>0</v>
      </c>
      <c r="AG58" s="54">
        <f t="shared" si="5"/>
        <v>4.1459999999999999</v>
      </c>
      <c r="AH58" s="54">
        <f t="shared" si="6"/>
        <v>4.1459999999999999</v>
      </c>
      <c r="AI58" s="86" t="s">
        <v>179</v>
      </c>
      <c r="AJ58" s="22" t="s">
        <v>198</v>
      </c>
    </row>
    <row r="59" spans="1:52" s="1" customFormat="1" ht="32.25" customHeight="1" x14ac:dyDescent="0.2">
      <c r="A59" s="52">
        <v>57</v>
      </c>
      <c r="B59" s="32" t="s">
        <v>166</v>
      </c>
      <c r="C59" s="32"/>
      <c r="D59" s="56" t="s">
        <v>33</v>
      </c>
      <c r="E59" s="57" t="s">
        <v>34</v>
      </c>
      <c r="F59" s="57" t="s">
        <v>35</v>
      </c>
      <c r="G59" s="50" t="s">
        <v>252</v>
      </c>
      <c r="H59" s="51" t="s">
        <v>36</v>
      </c>
      <c r="I59" s="53" t="s">
        <v>37</v>
      </c>
      <c r="J59" s="58" t="s">
        <v>38</v>
      </c>
      <c r="K59" s="33" t="s">
        <v>170</v>
      </c>
      <c r="L59" s="33" t="s">
        <v>186</v>
      </c>
      <c r="M59" s="33" t="s">
        <v>192</v>
      </c>
      <c r="N59" s="58"/>
      <c r="O59" s="33" t="s">
        <v>195</v>
      </c>
      <c r="P59" s="33" t="s">
        <v>190</v>
      </c>
      <c r="Q59" s="58" t="s">
        <v>73</v>
      </c>
      <c r="R59" s="21" t="s">
        <v>43</v>
      </c>
      <c r="S59" s="102">
        <v>0</v>
      </c>
      <c r="T59" s="54">
        <v>7.7960000000000003</v>
      </c>
      <c r="U59" s="54">
        <f t="shared" si="7"/>
        <v>7.7960000000000003</v>
      </c>
      <c r="V59" s="106">
        <v>37722.949999999997</v>
      </c>
      <c r="W59" s="51">
        <v>12</v>
      </c>
      <c r="X59" s="54">
        <v>2010</v>
      </c>
      <c r="Y59" s="54">
        <f t="shared" si="3"/>
        <v>24120</v>
      </c>
      <c r="Z59" s="58" t="s">
        <v>228</v>
      </c>
      <c r="AA59" s="58" t="s">
        <v>229</v>
      </c>
      <c r="AB59" s="58"/>
      <c r="AC59" s="84"/>
      <c r="AD59" s="85">
        <v>42370</v>
      </c>
      <c r="AE59" s="59">
        <v>24</v>
      </c>
      <c r="AF59" s="54">
        <f t="shared" si="4"/>
        <v>0</v>
      </c>
      <c r="AG59" s="54">
        <f t="shared" si="5"/>
        <v>15.592000000000002</v>
      </c>
      <c r="AH59" s="54">
        <f t="shared" si="6"/>
        <v>15.592000000000002</v>
      </c>
      <c r="AI59" s="86" t="s">
        <v>179</v>
      </c>
      <c r="AJ59" s="22" t="s">
        <v>199</v>
      </c>
    </row>
    <row r="60" spans="1:52" s="1" customFormat="1" ht="32.25" customHeight="1" x14ac:dyDescent="0.2">
      <c r="A60" s="52">
        <v>58</v>
      </c>
      <c r="B60" s="32" t="s">
        <v>167</v>
      </c>
      <c r="C60" s="32"/>
      <c r="D60" s="56" t="s">
        <v>33</v>
      </c>
      <c r="E60" s="57" t="s">
        <v>34</v>
      </c>
      <c r="F60" s="57" t="s">
        <v>35</v>
      </c>
      <c r="G60" s="50" t="s">
        <v>252</v>
      </c>
      <c r="H60" s="51" t="s">
        <v>36</v>
      </c>
      <c r="I60" s="53" t="s">
        <v>37</v>
      </c>
      <c r="J60" s="58" t="s">
        <v>38</v>
      </c>
      <c r="K60" s="60" t="s">
        <v>171</v>
      </c>
      <c r="L60" s="33" t="s">
        <v>187</v>
      </c>
      <c r="M60" s="33" t="s">
        <v>192</v>
      </c>
      <c r="N60" s="58"/>
      <c r="O60" s="33" t="s">
        <v>195</v>
      </c>
      <c r="P60" s="33" t="s">
        <v>188</v>
      </c>
      <c r="Q60" s="58" t="s">
        <v>73</v>
      </c>
      <c r="R60" s="21" t="s">
        <v>43</v>
      </c>
      <c r="S60" s="102">
        <v>0</v>
      </c>
      <c r="T60" s="54">
        <v>1.0999999999999999E-2</v>
      </c>
      <c r="U60" s="54">
        <f t="shared" si="7"/>
        <v>1.0999999999999999E-2</v>
      </c>
      <c r="V60" s="106">
        <v>1849.48</v>
      </c>
      <c r="W60" s="51">
        <v>12</v>
      </c>
      <c r="X60" s="54">
        <v>160</v>
      </c>
      <c r="Y60" s="54">
        <f t="shared" si="3"/>
        <v>1920</v>
      </c>
      <c r="Z60" s="58" t="s">
        <v>228</v>
      </c>
      <c r="AA60" s="58" t="s">
        <v>229</v>
      </c>
      <c r="AB60" s="58"/>
      <c r="AC60" s="84"/>
      <c r="AD60" s="85">
        <v>42370</v>
      </c>
      <c r="AE60" s="59">
        <v>24</v>
      </c>
      <c r="AF60" s="54">
        <f t="shared" si="4"/>
        <v>0</v>
      </c>
      <c r="AG60" s="54">
        <f t="shared" si="5"/>
        <v>2.1999999999999999E-2</v>
      </c>
      <c r="AH60" s="54">
        <f t="shared" si="6"/>
        <v>2.1999999999999999E-2</v>
      </c>
      <c r="AI60" s="86" t="s">
        <v>179</v>
      </c>
      <c r="AJ60" s="22" t="s">
        <v>198</v>
      </c>
    </row>
    <row r="61" spans="1:52" s="1" customFormat="1" ht="32.25" customHeight="1" x14ac:dyDescent="0.2">
      <c r="A61" s="52">
        <v>59</v>
      </c>
      <c r="B61" s="32" t="s">
        <v>158</v>
      </c>
      <c r="C61" s="32"/>
      <c r="D61" s="56" t="s">
        <v>33</v>
      </c>
      <c r="E61" s="57" t="s">
        <v>34</v>
      </c>
      <c r="F61" s="57" t="s">
        <v>35</v>
      </c>
      <c r="G61" s="50" t="s">
        <v>252</v>
      </c>
      <c r="H61" s="51" t="s">
        <v>36</v>
      </c>
      <c r="I61" s="53" t="s">
        <v>37</v>
      </c>
      <c r="J61" s="58" t="s">
        <v>38</v>
      </c>
      <c r="K61" s="60" t="s">
        <v>172</v>
      </c>
      <c r="L61" s="58"/>
      <c r="M61" s="33" t="s">
        <v>191</v>
      </c>
      <c r="N61" s="58" t="s">
        <v>42</v>
      </c>
      <c r="O61" s="33" t="s">
        <v>195</v>
      </c>
      <c r="P61" s="33" t="s">
        <v>188</v>
      </c>
      <c r="Q61" s="58" t="s">
        <v>73</v>
      </c>
      <c r="R61" s="21" t="s">
        <v>43</v>
      </c>
      <c r="S61" s="102">
        <v>0</v>
      </c>
      <c r="T61" s="54">
        <v>10.404</v>
      </c>
      <c r="U61" s="54">
        <f t="shared" si="7"/>
        <v>10.404</v>
      </c>
      <c r="V61" s="106">
        <v>26432.92</v>
      </c>
      <c r="W61" s="51">
        <v>12</v>
      </c>
      <c r="X61" s="54">
        <v>2230</v>
      </c>
      <c r="Y61" s="54">
        <f t="shared" si="3"/>
        <v>26760</v>
      </c>
      <c r="Z61" s="58" t="s">
        <v>228</v>
      </c>
      <c r="AA61" s="58" t="s">
        <v>229</v>
      </c>
      <c r="AB61" s="58"/>
      <c r="AC61" s="84"/>
      <c r="AD61" s="85">
        <v>42370</v>
      </c>
      <c r="AE61" s="59">
        <v>24</v>
      </c>
      <c r="AF61" s="54">
        <f t="shared" si="4"/>
        <v>0</v>
      </c>
      <c r="AG61" s="54">
        <f t="shared" si="5"/>
        <v>20.808</v>
      </c>
      <c r="AH61" s="54">
        <f t="shared" si="6"/>
        <v>20.808</v>
      </c>
      <c r="AI61" s="86" t="s">
        <v>179</v>
      </c>
      <c r="AJ61" s="22" t="s">
        <v>177</v>
      </c>
    </row>
    <row r="62" spans="1:52" s="101" customFormat="1" ht="32.25" customHeight="1" x14ac:dyDescent="0.2">
      <c r="A62" s="52">
        <v>60</v>
      </c>
      <c r="B62" s="110" t="s">
        <v>239</v>
      </c>
      <c r="C62" s="110"/>
      <c r="D62" s="56" t="s">
        <v>33</v>
      </c>
      <c r="E62" s="57" t="s">
        <v>34</v>
      </c>
      <c r="F62" s="57"/>
      <c r="G62" s="50" t="s">
        <v>252</v>
      </c>
      <c r="H62" s="51"/>
      <c r="I62" s="53"/>
      <c r="J62" s="58" t="s">
        <v>38</v>
      </c>
      <c r="K62" s="111" t="s">
        <v>241</v>
      </c>
      <c r="L62" s="58" t="s">
        <v>242</v>
      </c>
      <c r="M62" s="112" t="s">
        <v>47</v>
      </c>
      <c r="N62" s="58" t="s">
        <v>255</v>
      </c>
      <c r="O62" s="112">
        <v>1</v>
      </c>
      <c r="P62" s="112">
        <v>10</v>
      </c>
      <c r="Q62" s="58" t="s">
        <v>73</v>
      </c>
      <c r="R62" s="21"/>
      <c r="S62" s="54"/>
      <c r="T62" s="54">
        <v>0.27900000000000003</v>
      </c>
      <c r="U62" s="54">
        <v>0.27900000000000003</v>
      </c>
      <c r="V62" s="106">
        <v>2888</v>
      </c>
      <c r="W62" s="51">
        <v>12</v>
      </c>
      <c r="X62" s="54">
        <v>170</v>
      </c>
      <c r="Y62" s="54">
        <f t="shared" si="3"/>
        <v>2040</v>
      </c>
      <c r="Z62" s="58" t="s">
        <v>228</v>
      </c>
      <c r="AA62" s="58" t="s">
        <v>229</v>
      </c>
      <c r="AB62" s="58"/>
      <c r="AC62" s="84"/>
      <c r="AD62" s="84">
        <v>42370</v>
      </c>
      <c r="AE62" s="59"/>
      <c r="AF62" s="54"/>
      <c r="AG62" s="54"/>
      <c r="AH62" s="54"/>
      <c r="AI62" s="86"/>
      <c r="AJ62" s="22" t="s">
        <v>240</v>
      </c>
      <c r="AK62" s="109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s="101" customFormat="1" ht="32.25" customHeight="1" x14ac:dyDescent="0.2">
      <c r="A63" s="52">
        <v>61</v>
      </c>
      <c r="B63" s="110" t="s">
        <v>254</v>
      </c>
      <c r="C63" s="110"/>
      <c r="D63" s="56"/>
      <c r="E63" s="57"/>
      <c r="F63" s="57"/>
      <c r="G63" s="50"/>
      <c r="H63" s="51"/>
      <c r="I63" s="53"/>
      <c r="J63" s="58" t="s">
        <v>38</v>
      </c>
      <c r="K63" s="111" t="s">
        <v>66</v>
      </c>
      <c r="L63" s="58"/>
      <c r="M63" s="112" t="s">
        <v>47</v>
      </c>
      <c r="N63" s="58"/>
      <c r="O63" s="112">
        <v>3</v>
      </c>
      <c r="P63" s="112">
        <v>25</v>
      </c>
      <c r="Q63" s="58" t="s">
        <v>73</v>
      </c>
      <c r="R63" s="21" t="s">
        <v>43</v>
      </c>
      <c r="S63" s="54"/>
      <c r="T63" s="54"/>
      <c r="U63" s="54"/>
      <c r="V63" s="106"/>
      <c r="W63" s="51">
        <v>12</v>
      </c>
      <c r="X63" s="54">
        <v>100</v>
      </c>
      <c r="Y63" s="54">
        <v>1200</v>
      </c>
      <c r="Z63" s="58"/>
      <c r="AA63" s="58"/>
      <c r="AB63" s="58"/>
      <c r="AC63" s="84"/>
      <c r="AD63" s="84"/>
      <c r="AE63" s="59"/>
      <c r="AF63" s="54"/>
      <c r="AG63" s="54"/>
      <c r="AH63" s="54"/>
      <c r="AI63" s="86"/>
      <c r="AJ63" s="22"/>
      <c r="AK63" s="109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s="1" customFormat="1" ht="32.25" customHeight="1" x14ac:dyDescent="0.2">
      <c r="A64" s="52">
        <v>62</v>
      </c>
      <c r="B64" s="49" t="s">
        <v>173</v>
      </c>
      <c r="C64" s="49"/>
      <c r="D64" s="56" t="s">
        <v>33</v>
      </c>
      <c r="E64" s="57" t="s">
        <v>34</v>
      </c>
      <c r="F64" s="57" t="s">
        <v>35</v>
      </c>
      <c r="G64" s="50" t="s">
        <v>252</v>
      </c>
      <c r="H64" s="51" t="s">
        <v>36</v>
      </c>
      <c r="I64" s="53" t="s">
        <v>37</v>
      </c>
      <c r="J64" s="58" t="s">
        <v>38</v>
      </c>
      <c r="K64" s="58" t="s">
        <v>174</v>
      </c>
      <c r="L64" s="58" t="s">
        <v>250</v>
      </c>
      <c r="M64" s="58" t="s">
        <v>47</v>
      </c>
      <c r="N64" s="58"/>
      <c r="O64" s="59">
        <v>3</v>
      </c>
      <c r="P64" s="59">
        <v>25</v>
      </c>
      <c r="Q64" s="58" t="s">
        <v>73</v>
      </c>
      <c r="R64" s="21" t="s">
        <v>43</v>
      </c>
      <c r="S64" s="102">
        <v>0</v>
      </c>
      <c r="T64" s="54">
        <v>0.23699999999999999</v>
      </c>
      <c r="U64" s="54">
        <f t="shared" si="7"/>
        <v>0.23699999999999999</v>
      </c>
      <c r="V64" s="106">
        <v>1923.89</v>
      </c>
      <c r="W64" s="51">
        <v>12</v>
      </c>
      <c r="X64" s="54">
        <v>100</v>
      </c>
      <c r="Y64" s="54">
        <f t="shared" si="3"/>
        <v>1200</v>
      </c>
      <c r="Z64" s="58" t="s">
        <v>228</v>
      </c>
      <c r="AA64" s="58" t="s">
        <v>229</v>
      </c>
      <c r="AB64" s="58"/>
      <c r="AC64" s="84"/>
      <c r="AD64" s="85">
        <v>42370</v>
      </c>
      <c r="AE64" s="59">
        <v>24</v>
      </c>
      <c r="AF64" s="54">
        <f t="shared" si="4"/>
        <v>0</v>
      </c>
      <c r="AG64" s="54">
        <f t="shared" si="5"/>
        <v>0.47399999999999998</v>
      </c>
      <c r="AH64" s="54">
        <f t="shared" si="6"/>
        <v>0.47399999999999998</v>
      </c>
      <c r="AI64" s="86" t="s">
        <v>179</v>
      </c>
      <c r="AJ64" s="22" t="s">
        <v>175</v>
      </c>
    </row>
    <row r="65" spans="1:36" s="48" customFormat="1" ht="27" customHeight="1" x14ac:dyDescent="0.2">
      <c r="A65" s="34"/>
      <c r="B65" s="35"/>
      <c r="C65" s="35"/>
      <c r="D65" s="36"/>
      <c r="E65" s="37"/>
      <c r="F65" s="37"/>
      <c r="G65" s="38"/>
      <c r="H65" s="39"/>
      <c r="I65" s="40"/>
      <c r="J65" s="41"/>
      <c r="K65" s="41"/>
      <c r="L65" s="41"/>
      <c r="M65" s="41"/>
      <c r="N65" s="41"/>
      <c r="O65" s="42"/>
      <c r="P65" s="42"/>
      <c r="Q65" s="41"/>
      <c r="R65" s="43"/>
      <c r="S65" s="44">
        <f>SUM(S$3:S64)</f>
        <v>35.487000000000002</v>
      </c>
      <c r="T65" s="44">
        <f>SUM(T$3:T64)</f>
        <v>781.48199999999997</v>
      </c>
      <c r="U65" s="44">
        <f>SUM(U$3:U64)</f>
        <v>816.96899999999994</v>
      </c>
      <c r="V65" s="44">
        <f>SUM(V3:V64)</f>
        <v>2441281.4000000013</v>
      </c>
      <c r="W65" s="39"/>
      <c r="X65" s="87">
        <f>SUM(X$3:X64)</f>
        <v>206370</v>
      </c>
      <c r="Y65" s="87">
        <f>SUM(Y$3:Y64)</f>
        <v>2476440</v>
      </c>
      <c r="Z65" s="41"/>
      <c r="AA65" s="41"/>
      <c r="AB65" s="41"/>
      <c r="AC65" s="45"/>
      <c r="AD65" s="45"/>
      <c r="AE65" s="42"/>
      <c r="AF65" s="44">
        <f>SUM(AF$3:AF64)</f>
        <v>70.974000000000004</v>
      </c>
      <c r="AG65" s="44">
        <f>SUM(AG$3:AG64)</f>
        <v>1561.2539999999999</v>
      </c>
      <c r="AH65" s="44">
        <f>SUM(AH$3:AH64)</f>
        <v>1632.2279999999996</v>
      </c>
      <c r="AI65" s="46"/>
      <c r="AJ65" s="47"/>
    </row>
    <row r="66" spans="1:36" ht="18" x14ac:dyDescent="0.25">
      <c r="A66" s="100"/>
      <c r="F66" s="14"/>
    </row>
    <row r="67" spans="1:36" x14ac:dyDescent="0.2">
      <c r="F67" s="14"/>
    </row>
    <row r="68" spans="1:36" x14ac:dyDescent="0.2">
      <c r="F68" s="14"/>
    </row>
    <row r="69" spans="1:36" x14ac:dyDescent="0.2">
      <c r="F69" s="14"/>
    </row>
    <row r="70" spans="1:36" x14ac:dyDescent="0.2">
      <c r="F70" s="14"/>
    </row>
    <row r="71" spans="1:36" x14ac:dyDescent="0.2">
      <c r="F71" s="14"/>
    </row>
    <row r="72" spans="1:36" x14ac:dyDescent="0.2">
      <c r="F72" s="14"/>
    </row>
    <row r="73" spans="1:36" x14ac:dyDescent="0.2">
      <c r="F73" s="14"/>
    </row>
    <row r="74" spans="1:36" ht="39.75" customHeight="1" x14ac:dyDescent="0.2">
      <c r="F74" s="14"/>
    </row>
    <row r="75" spans="1:36" ht="27" customHeight="1" x14ac:dyDescent="0.2">
      <c r="A75" s="63"/>
      <c r="B75" s="64"/>
      <c r="C75" s="64"/>
      <c r="D75" s="65"/>
      <c r="E75" s="66"/>
      <c r="F75" s="66"/>
      <c r="G75" s="67"/>
      <c r="H75" s="68"/>
      <c r="I75" s="69"/>
      <c r="J75" s="70"/>
      <c r="K75" s="70"/>
      <c r="L75" s="70"/>
      <c r="M75" s="70"/>
      <c r="N75" s="70"/>
      <c r="O75" s="71"/>
      <c r="P75" s="71"/>
      <c r="Q75" s="70"/>
      <c r="R75" s="72"/>
      <c r="S75" s="70"/>
      <c r="T75" s="70"/>
      <c r="U75" s="73"/>
      <c r="V75" s="73"/>
      <c r="W75" s="73"/>
      <c r="X75" s="74"/>
      <c r="Y75" s="74"/>
      <c r="Z75" s="74">
        <v>0</v>
      </c>
      <c r="AA75" s="71"/>
      <c r="AB75" s="74">
        <f t="shared" ref="AB75:AD76" ca="1" si="8">X75/12*$AB75</f>
        <v>0</v>
      </c>
      <c r="AC75" s="74">
        <f t="shared" ca="1" si="8"/>
        <v>0</v>
      </c>
      <c r="AD75" s="74">
        <f t="shared" ca="1" si="8"/>
        <v>0</v>
      </c>
      <c r="AE75" s="75"/>
      <c r="AF75" s="76" t="s">
        <v>223</v>
      </c>
      <c r="AG75" s="61"/>
      <c r="AH75" s="61"/>
      <c r="AI75" s="62"/>
    </row>
    <row r="76" spans="1:36" ht="27" customHeight="1" x14ac:dyDescent="0.2">
      <c r="A76" s="63"/>
      <c r="B76" s="64"/>
      <c r="C76" s="64"/>
      <c r="D76" s="65"/>
      <c r="E76" s="66"/>
      <c r="F76" s="66"/>
      <c r="G76" s="67"/>
      <c r="H76" s="68"/>
      <c r="I76" s="69"/>
      <c r="J76" s="70"/>
      <c r="K76" s="70"/>
      <c r="L76" s="70"/>
      <c r="M76" s="70"/>
      <c r="N76" s="70"/>
      <c r="O76" s="71"/>
      <c r="P76" s="71"/>
      <c r="Q76" s="70"/>
      <c r="R76" s="72"/>
      <c r="S76" s="70"/>
      <c r="T76" s="70"/>
      <c r="U76" s="73"/>
      <c r="V76" s="73"/>
      <c r="W76" s="73"/>
      <c r="X76" s="74"/>
      <c r="Y76" s="74"/>
      <c r="Z76" s="74">
        <v>0</v>
      </c>
      <c r="AA76" s="71"/>
      <c r="AB76" s="74">
        <f t="shared" ca="1" si="8"/>
        <v>0</v>
      </c>
      <c r="AC76" s="74">
        <f t="shared" ca="1" si="8"/>
        <v>0</v>
      </c>
      <c r="AD76" s="74">
        <f t="shared" ca="1" si="8"/>
        <v>0</v>
      </c>
      <c r="AE76" s="75"/>
      <c r="AF76" s="76" t="s">
        <v>224</v>
      </c>
      <c r="AG76" s="61"/>
      <c r="AH76" s="61"/>
      <c r="AI76" s="62"/>
    </row>
    <row r="77" spans="1:36" ht="27" customHeight="1" x14ac:dyDescent="0.2">
      <c r="A77" s="63"/>
      <c r="B77" s="64"/>
      <c r="C77" s="64"/>
      <c r="D77" s="65"/>
      <c r="E77" s="66"/>
      <c r="F77" s="66"/>
      <c r="G77" s="67"/>
      <c r="H77" s="68"/>
      <c r="I77" s="69"/>
      <c r="J77" s="70"/>
      <c r="K77" s="70"/>
      <c r="L77" s="70"/>
      <c r="M77" s="70"/>
      <c r="N77" s="70"/>
      <c r="O77" s="71"/>
      <c r="P77" s="71"/>
      <c r="Q77" s="70"/>
      <c r="R77" s="72"/>
      <c r="S77" s="77"/>
      <c r="T77" s="77"/>
      <c r="U77" s="78"/>
      <c r="V77" s="78"/>
      <c r="W77" s="78"/>
      <c r="X77" s="78"/>
      <c r="Y77" s="78"/>
      <c r="Z77" s="79"/>
      <c r="AA77" s="79"/>
      <c r="AB77" s="79"/>
      <c r="AC77" s="80"/>
      <c r="AD77" s="80"/>
      <c r="AE77" s="80"/>
      <c r="AF77" s="81" t="s">
        <v>218</v>
      </c>
      <c r="AG77" s="61"/>
      <c r="AH77" s="61"/>
      <c r="AI77" s="62"/>
    </row>
    <row r="78" spans="1:36" ht="27" customHeight="1" x14ac:dyDescent="0.2">
      <c r="A78" s="63"/>
      <c r="B78" s="64"/>
      <c r="C78" s="64"/>
      <c r="D78" s="65"/>
      <c r="E78" s="66"/>
      <c r="F78" s="66"/>
      <c r="G78" s="67"/>
      <c r="H78" s="68"/>
      <c r="I78" s="69"/>
      <c r="J78" s="70"/>
      <c r="K78" s="82"/>
      <c r="L78" s="83"/>
      <c r="M78" s="83"/>
      <c r="N78" s="83"/>
      <c r="O78" s="82"/>
      <c r="P78" s="82"/>
      <c r="Q78" s="83"/>
      <c r="R78" s="82"/>
      <c r="S78" s="77"/>
      <c r="T78" s="77"/>
      <c r="U78" s="78"/>
      <c r="V78" s="78"/>
      <c r="W78" s="78"/>
      <c r="X78" s="78"/>
      <c r="Y78" s="78"/>
      <c r="Z78" s="79"/>
      <c r="AA78" s="79"/>
      <c r="AB78" s="79"/>
      <c r="AC78" s="80"/>
      <c r="AD78" s="80"/>
      <c r="AE78" s="80"/>
      <c r="AF78" s="81" t="s">
        <v>225</v>
      </c>
      <c r="AG78" s="61"/>
      <c r="AH78" s="61"/>
      <c r="AI78" s="62"/>
      <c r="AJ78" s="10" t="s">
        <v>230</v>
      </c>
    </row>
    <row r="79" spans="1:36" ht="14.25" x14ac:dyDescent="0.2">
      <c r="A79" s="63"/>
      <c r="B79" s="88"/>
      <c r="C79" s="88"/>
      <c r="D79" s="89"/>
      <c r="E79" s="90"/>
      <c r="F79" s="90"/>
      <c r="G79" s="91"/>
      <c r="H79" s="92"/>
      <c r="I79" s="93"/>
      <c r="J79" s="94"/>
      <c r="K79" s="94"/>
      <c r="L79" s="94"/>
      <c r="M79" s="94"/>
      <c r="N79" s="94"/>
      <c r="O79" s="95"/>
      <c r="P79" s="95"/>
      <c r="Q79" s="94"/>
      <c r="R79" s="96"/>
      <c r="S79" s="97"/>
      <c r="T79" s="97"/>
      <c r="U79" s="97"/>
      <c r="V79" s="97"/>
      <c r="W79" s="92"/>
      <c r="X79" s="97"/>
      <c r="Y79" s="97"/>
      <c r="Z79" s="94"/>
      <c r="AA79" s="94"/>
      <c r="AB79" s="94"/>
      <c r="AC79" s="98"/>
      <c r="AD79" s="98"/>
      <c r="AE79" s="59">
        <v>24</v>
      </c>
      <c r="AF79" s="54">
        <f>S79/12*$AE79</f>
        <v>0</v>
      </c>
      <c r="AG79" s="54">
        <f>T79/12*$AE79</f>
        <v>0</v>
      </c>
      <c r="AH79" s="54">
        <f>U79/12*$AE79</f>
        <v>0</v>
      </c>
      <c r="AI79" s="86" t="s">
        <v>179</v>
      </c>
      <c r="AJ79" s="99" t="s">
        <v>248</v>
      </c>
    </row>
    <row r="80" spans="1:36" x14ac:dyDescent="0.2">
      <c r="F80" s="27"/>
    </row>
    <row r="81" spans="6:6" x14ac:dyDescent="0.2">
      <c r="F81" s="27"/>
    </row>
    <row r="82" spans="6:6" x14ac:dyDescent="0.2">
      <c r="F82" s="27"/>
    </row>
    <row r="83" spans="6:6" x14ac:dyDescent="0.2">
      <c r="F83" s="27"/>
    </row>
    <row r="84" spans="6:6" x14ac:dyDescent="0.2">
      <c r="F84" s="27"/>
    </row>
    <row r="85" spans="6:6" x14ac:dyDescent="0.2">
      <c r="F85" s="27"/>
    </row>
    <row r="86" spans="6:6" x14ac:dyDescent="0.2">
      <c r="F86" s="27"/>
    </row>
    <row r="87" spans="6:6" x14ac:dyDescent="0.2">
      <c r="F87" s="27"/>
    </row>
    <row r="88" spans="6:6" x14ac:dyDescent="0.2">
      <c r="F88" s="27"/>
    </row>
    <row r="89" spans="6:6" x14ac:dyDescent="0.2">
      <c r="F89" s="27"/>
    </row>
    <row r="90" spans="6:6" x14ac:dyDescent="0.2">
      <c r="F90" s="27"/>
    </row>
    <row r="91" spans="6:6" x14ac:dyDescent="0.2">
      <c r="F91" s="27"/>
    </row>
    <row r="92" spans="6:6" x14ac:dyDescent="0.2">
      <c r="F92" s="27"/>
    </row>
    <row r="93" spans="6:6" x14ac:dyDescent="0.2">
      <c r="F93" s="27"/>
    </row>
    <row r="94" spans="6:6" x14ac:dyDescent="0.2">
      <c r="F94" s="27"/>
    </row>
    <row r="95" spans="6:6" x14ac:dyDescent="0.2">
      <c r="F95" s="27"/>
    </row>
    <row r="96" spans="6:6" x14ac:dyDescent="0.2">
      <c r="F96" s="29"/>
    </row>
    <row r="97" spans="6:6" x14ac:dyDescent="0.2">
      <c r="F97" s="29"/>
    </row>
    <row r="98" spans="6:6" x14ac:dyDescent="0.2">
      <c r="F98" s="14"/>
    </row>
    <row r="99" spans="6:6" x14ac:dyDescent="0.2">
      <c r="F99" s="14"/>
    </row>
    <row r="100" spans="6:6" x14ac:dyDescent="0.2">
      <c r="F100" s="14"/>
    </row>
    <row r="101" spans="6:6" x14ac:dyDescent="0.2">
      <c r="F101" s="14"/>
    </row>
    <row r="102" spans="6:6" x14ac:dyDescent="0.2">
      <c r="F102" s="14"/>
    </row>
    <row r="103" spans="6:6" x14ac:dyDescent="0.2">
      <c r="F103" s="14"/>
    </row>
    <row r="104" spans="6:6" x14ac:dyDescent="0.2">
      <c r="F104" s="14"/>
    </row>
    <row r="105" spans="6:6" x14ac:dyDescent="0.2">
      <c r="F105" s="14"/>
    </row>
    <row r="106" spans="6:6" x14ac:dyDescent="0.2">
      <c r="F106" s="14"/>
    </row>
    <row r="107" spans="6:6" x14ac:dyDescent="0.2">
      <c r="F107" s="14"/>
    </row>
    <row r="108" spans="6:6" x14ac:dyDescent="0.2">
      <c r="F108" s="14"/>
    </row>
    <row r="109" spans="6:6" x14ac:dyDescent="0.2">
      <c r="F109" s="14"/>
    </row>
    <row r="110" spans="6:6" x14ac:dyDescent="0.2">
      <c r="F110" s="14"/>
    </row>
    <row r="111" spans="6:6" x14ac:dyDescent="0.2">
      <c r="F111" s="14"/>
    </row>
    <row r="112" spans="6:6" x14ac:dyDescent="0.2">
      <c r="F112" s="14"/>
    </row>
    <row r="113" spans="6:6" x14ac:dyDescent="0.2">
      <c r="F113" s="14"/>
    </row>
    <row r="114" spans="6:6" x14ac:dyDescent="0.2">
      <c r="F114" s="14"/>
    </row>
    <row r="115" spans="6:6" x14ac:dyDescent="0.2">
      <c r="F115" s="14"/>
    </row>
    <row r="116" spans="6:6" x14ac:dyDescent="0.2">
      <c r="F116" s="14"/>
    </row>
    <row r="117" spans="6:6" x14ac:dyDescent="0.2">
      <c r="F117" s="14"/>
    </row>
    <row r="118" spans="6:6" x14ac:dyDescent="0.2">
      <c r="F118" s="14"/>
    </row>
    <row r="119" spans="6:6" x14ac:dyDescent="0.2">
      <c r="F119" s="14"/>
    </row>
    <row r="120" spans="6:6" x14ac:dyDescent="0.2">
      <c r="F120" s="14"/>
    </row>
    <row r="121" spans="6:6" x14ac:dyDescent="0.2">
      <c r="F121" s="14"/>
    </row>
    <row r="122" spans="6:6" x14ac:dyDescent="0.2">
      <c r="F122" s="14"/>
    </row>
    <row r="123" spans="6:6" x14ac:dyDescent="0.2">
      <c r="F123" s="14"/>
    </row>
    <row r="124" spans="6:6" x14ac:dyDescent="0.2">
      <c r="F124" s="14"/>
    </row>
    <row r="125" spans="6:6" x14ac:dyDescent="0.2">
      <c r="F125" s="14"/>
    </row>
    <row r="126" spans="6:6" x14ac:dyDescent="0.2">
      <c r="F126" s="14"/>
    </row>
    <row r="127" spans="6:6" x14ac:dyDescent="0.2">
      <c r="F127" s="14"/>
    </row>
    <row r="128" spans="6:6" x14ac:dyDescent="0.2">
      <c r="F128" s="14"/>
    </row>
    <row r="129" spans="6:6" x14ac:dyDescent="0.2">
      <c r="F129" s="28"/>
    </row>
    <row r="130" spans="6:6" x14ac:dyDescent="0.2">
      <c r="F130" s="28"/>
    </row>
    <row r="131" spans="6:6" x14ac:dyDescent="0.2">
      <c r="F131" s="28"/>
    </row>
    <row r="132" spans="6:6" x14ac:dyDescent="0.2">
      <c r="F132" s="28"/>
    </row>
    <row r="133" spans="6:6" x14ac:dyDescent="0.2">
      <c r="F133" s="30"/>
    </row>
    <row r="134" spans="6:6" x14ac:dyDescent="0.2">
      <c r="F134" s="30"/>
    </row>
    <row r="135" spans="6:6" x14ac:dyDescent="0.2">
      <c r="F135" s="30"/>
    </row>
  </sheetData>
  <sheetProtection formatCells="0" formatColumns="0" formatRows="0" insertColumns="0" insertRows="0" insertHyperlinks="0" deleteColumns="0" deleteRows="0" sort="0" autoFilter="0" pivotTables="0"/>
  <autoFilter ref="A2:AJ79"/>
  <mergeCells count="7">
    <mergeCell ref="A1:B1"/>
    <mergeCell ref="W1:Y1"/>
    <mergeCell ref="AE1:AH1"/>
    <mergeCell ref="S1:U1"/>
    <mergeCell ref="D1:I1"/>
    <mergeCell ref="J1:O1"/>
    <mergeCell ref="Z1:AD1"/>
  </mergeCells>
  <phoneticPr fontId="16" type="noConversion"/>
  <printOptions horizontalCentered="1"/>
  <pageMargins left="0.39370078740157483" right="0.39370078740157483" top="0.59055118110236227" bottom="0.39370078740157483" header="0.39370078740157483" footer="0.51181102362204722"/>
  <pageSetup paperSize="8" scale="6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NN</vt:lpstr>
      <vt:lpstr>NN!Názvy_tisku</vt:lpstr>
    </vt:vector>
  </TitlesOfParts>
  <Company>eCENTRE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Skapa</dc:creator>
  <cp:lastModifiedBy>Ondráček Vratislav</cp:lastModifiedBy>
  <cp:lastPrinted>2016-09-08T06:18:29Z</cp:lastPrinted>
  <dcterms:created xsi:type="dcterms:W3CDTF">2010-09-10T11:40:23Z</dcterms:created>
  <dcterms:modified xsi:type="dcterms:W3CDTF">2016-09-19T12:04:35Z</dcterms:modified>
</cp:coreProperties>
</file>